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7-2021 wsp\"/>
    </mc:Choice>
  </mc:AlternateContent>
  <xr:revisionPtr revIDLastSave="0" documentId="14_{1879227E-7D57-4F43-B7A3-5BC54D0A1C4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7-2021" sheetId="1" r:id="rId1"/>
  </sheets>
  <definedNames>
    <definedName name="_12TENDER_SUBMISSI">'7-2021'!#REF!</definedName>
    <definedName name="_4PAGE_1_OF_13">'7-2021'!#REF!</definedName>
    <definedName name="_8TENDER_NO._181">'7-2021'!#REF!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'7-2021'!#REF!</definedName>
    <definedName name="_xlnm.Print_Area" localSheetId="0">'7-2021'!$B$6:$H$649</definedName>
    <definedName name="_xlnm.Print_Titles" localSheetId="0">'7-2021'!$1:$5</definedName>
    <definedName name="_xlnm.Print_Titles">'7-2021'!$B$4:$IV$4</definedName>
    <definedName name="TEMP">'7-2021'!#REF!</definedName>
    <definedName name="TESTHEAD">'7-2021'!#REF!</definedName>
    <definedName name="XEVERYTHING">'7-2021'!$B$1:$IV$635</definedName>
    <definedName name="XITEMS">'7-2021'!$B$6:$IV$635</definedName>
  </definedNames>
  <calcPr calcId="191029" fullPrecision="0"/>
</workbook>
</file>

<file path=xl/calcChain.xml><?xml version="1.0" encoding="utf-8"?>
<calcChain xmlns="http://schemas.openxmlformats.org/spreadsheetml/2006/main">
  <c r="H416" i="1" l="1"/>
  <c r="H409" i="1"/>
  <c r="H423" i="1"/>
  <c r="H513" i="1" l="1"/>
  <c r="H333" i="1"/>
  <c r="H216" i="1"/>
  <c r="H301" i="1" l="1"/>
  <c r="H300" i="1"/>
  <c r="H611" i="1" l="1"/>
  <c r="H610" i="1"/>
  <c r="H583" i="1"/>
  <c r="H566" i="1"/>
  <c r="AX634" i="1" l="1"/>
  <c r="H634" i="1"/>
  <c r="AX633" i="1"/>
  <c r="BA633" i="1" s="1"/>
  <c r="BB633" i="1" s="1"/>
  <c r="H633" i="1"/>
  <c r="H627" i="1"/>
  <c r="H626" i="1"/>
  <c r="H625" i="1"/>
  <c r="H624" i="1"/>
  <c r="H623" i="1"/>
  <c r="H622" i="1"/>
  <c r="H621" i="1"/>
  <c r="H620" i="1"/>
  <c r="H618" i="1"/>
  <c r="H616" i="1"/>
  <c r="H615" i="1"/>
  <c r="H613" i="1"/>
  <c r="H612" i="1"/>
  <c r="H608" i="1"/>
  <c r="H607" i="1"/>
  <c r="H605" i="1"/>
  <c r="H602" i="1"/>
  <c r="BC633" i="1" l="1"/>
  <c r="BD633" i="1" s="1"/>
  <c r="BA634" i="1"/>
  <c r="BB634" i="1" s="1"/>
  <c r="AY633" i="1"/>
  <c r="AZ633" i="1"/>
  <c r="AZ634" i="1" s="1"/>
  <c r="BC634" i="1"/>
  <c r="BD634" i="1" s="1"/>
  <c r="BE633" i="1" l="1"/>
  <c r="AY634" i="1"/>
  <c r="BE634" i="1" s="1"/>
  <c r="H576" i="1" l="1"/>
  <c r="H568" i="1"/>
  <c r="H567" i="1"/>
  <c r="H600" i="1"/>
  <c r="H599" i="1"/>
  <c r="H598" i="1"/>
  <c r="H596" i="1"/>
  <c r="H594" i="1"/>
  <c r="H591" i="1"/>
  <c r="H590" i="1"/>
  <c r="H589" i="1"/>
  <c r="H588" i="1"/>
  <c r="H587" i="1"/>
  <c r="H584" i="1"/>
  <c r="H581" i="1"/>
  <c r="H579" i="1"/>
  <c r="H578" i="1"/>
  <c r="H577" i="1"/>
  <c r="H575" i="1"/>
  <c r="H573" i="1"/>
  <c r="H572" i="1"/>
  <c r="H571" i="1"/>
  <c r="H565" i="1"/>
  <c r="H563" i="1"/>
  <c r="H561" i="1"/>
  <c r="H559" i="1"/>
  <c r="H554" i="1"/>
  <c r="H553" i="1"/>
  <c r="H557" i="1"/>
  <c r="H556" i="1"/>
  <c r="H631" i="1"/>
  <c r="H630" i="1"/>
  <c r="H552" i="1"/>
  <c r="H551" i="1"/>
  <c r="H550" i="1"/>
  <c r="H549" i="1"/>
  <c r="H548" i="1"/>
  <c r="H547" i="1"/>
  <c r="H545" i="1"/>
  <c r="H542" i="1"/>
  <c r="H540" i="1" l="1"/>
  <c r="H539" i="1"/>
  <c r="AX534" i="1"/>
  <c r="BC534" i="1" s="1"/>
  <c r="BD534" i="1" s="1"/>
  <c r="H534" i="1"/>
  <c r="AX533" i="1"/>
  <c r="AZ533" i="1" s="1"/>
  <c r="H533" i="1"/>
  <c r="AX532" i="1"/>
  <c r="AY532" i="1" s="1"/>
  <c r="H532" i="1"/>
  <c r="H530" i="1"/>
  <c r="H529" i="1"/>
  <c r="H526" i="1"/>
  <c r="H525" i="1"/>
  <c r="H524" i="1"/>
  <c r="H523" i="1"/>
  <c r="H522" i="1"/>
  <c r="H521" i="1"/>
  <c r="H520" i="1"/>
  <c r="H519" i="1"/>
  <c r="H517" i="1"/>
  <c r="H515" i="1"/>
  <c r="H511" i="1"/>
  <c r="H510" i="1"/>
  <c r="H509" i="1"/>
  <c r="H508" i="1"/>
  <c r="H506" i="1"/>
  <c r="H504" i="1"/>
  <c r="H501" i="1"/>
  <c r="H498" i="1"/>
  <c r="H497" i="1"/>
  <c r="H496" i="1"/>
  <c r="H494" i="1"/>
  <c r="H493" i="1"/>
  <c r="H491" i="1"/>
  <c r="H488" i="1"/>
  <c r="H487" i="1"/>
  <c r="H486" i="1"/>
  <c r="H485" i="1"/>
  <c r="H484" i="1"/>
  <c r="H481" i="1"/>
  <c r="H480" i="1"/>
  <c r="H478" i="1"/>
  <c r="H476" i="1"/>
  <c r="H475" i="1"/>
  <c r="H474" i="1"/>
  <c r="H473" i="1"/>
  <c r="H472" i="1"/>
  <c r="H471" i="1"/>
  <c r="H468" i="1"/>
  <c r="H466" i="1"/>
  <c r="H464" i="1"/>
  <c r="H463" i="1"/>
  <c r="H461" i="1"/>
  <c r="H459" i="1"/>
  <c r="H457" i="1"/>
  <c r="H456" i="1"/>
  <c r="H455" i="1"/>
  <c r="H454" i="1"/>
  <c r="H451" i="1"/>
  <c r="H450" i="1"/>
  <c r="H635" i="1" l="1"/>
  <c r="H535" i="1"/>
  <c r="BA533" i="1"/>
  <c r="BB533" i="1" s="1"/>
  <c r="AZ532" i="1"/>
  <c r="BE532" i="1" s="1"/>
  <c r="BA532" i="1"/>
  <c r="BB532" i="1" s="1"/>
  <c r="BC532" i="1"/>
  <c r="BD532" i="1" s="1"/>
  <c r="BC533" i="1"/>
  <c r="BD533" i="1" s="1"/>
  <c r="AZ534" i="1"/>
  <c r="BA534" i="1"/>
  <c r="BB534" i="1" s="1"/>
  <c r="AY533" i="1"/>
  <c r="BE533" i="1" s="1"/>
  <c r="AY534" i="1" l="1"/>
  <c r="BE534" i="1" s="1"/>
  <c r="AX445" i="1" l="1"/>
  <c r="H445" i="1"/>
  <c r="AX444" i="1"/>
  <c r="BA444" i="1" s="1"/>
  <c r="BB444" i="1" s="1"/>
  <c r="H444" i="1"/>
  <c r="AX443" i="1"/>
  <c r="AY443" i="1" s="1"/>
  <c r="H443" i="1"/>
  <c r="H441" i="1"/>
  <c r="H440" i="1"/>
  <c r="H437" i="1"/>
  <c r="H436" i="1"/>
  <c r="H435" i="1"/>
  <c r="H434" i="1"/>
  <c r="H433" i="1"/>
  <c r="H432" i="1"/>
  <c r="H431" i="1"/>
  <c r="H430" i="1"/>
  <c r="H428" i="1"/>
  <c r="H426" i="1"/>
  <c r="H424" i="1"/>
  <c r="H422" i="1"/>
  <c r="H420" i="1"/>
  <c r="H419" i="1"/>
  <c r="H417" i="1"/>
  <c r="H413" i="1"/>
  <c r="H411" i="1"/>
  <c r="H406" i="1"/>
  <c r="H404" i="1"/>
  <c r="H402" i="1"/>
  <c r="H401" i="1"/>
  <c r="H400" i="1"/>
  <c r="H399" i="1"/>
  <c r="H397" i="1"/>
  <c r="H395" i="1"/>
  <c r="H392" i="1"/>
  <c r="H391" i="1"/>
  <c r="H390" i="1"/>
  <c r="H389" i="1"/>
  <c r="H388" i="1"/>
  <c r="H385" i="1"/>
  <c r="H384" i="1"/>
  <c r="H382" i="1"/>
  <c r="H380" i="1"/>
  <c r="H379" i="1"/>
  <c r="H378" i="1"/>
  <c r="H377" i="1"/>
  <c r="H376" i="1"/>
  <c r="H373" i="1"/>
  <c r="H371" i="1"/>
  <c r="H369" i="1"/>
  <c r="H367" i="1"/>
  <c r="H366" i="1"/>
  <c r="H365" i="1"/>
  <c r="H364" i="1"/>
  <c r="H362" i="1"/>
  <c r="H359" i="1"/>
  <c r="H358" i="1"/>
  <c r="AX353" i="1"/>
  <c r="H353" i="1"/>
  <c r="AX352" i="1"/>
  <c r="BA352" i="1" s="1"/>
  <c r="BB352" i="1" s="1"/>
  <c r="H352" i="1"/>
  <c r="AX351" i="1"/>
  <c r="AY351" i="1" s="1"/>
  <c r="H351" i="1"/>
  <c r="H349" i="1"/>
  <c r="H348" i="1"/>
  <c r="H345" i="1"/>
  <c r="H344" i="1"/>
  <c r="H343" i="1"/>
  <c r="H342" i="1"/>
  <c r="H341" i="1"/>
  <c r="H340" i="1"/>
  <c r="H338" i="1"/>
  <c r="H336" i="1"/>
  <c r="H334" i="1"/>
  <c r="H331" i="1"/>
  <c r="H328" i="1"/>
  <c r="H326" i="1"/>
  <c r="H324" i="1"/>
  <c r="H323" i="1"/>
  <c r="H321" i="1"/>
  <c r="H319" i="1"/>
  <c r="H318" i="1"/>
  <c r="H315" i="1"/>
  <c r="H313" i="1"/>
  <c r="H311" i="1"/>
  <c r="H307" i="1"/>
  <c r="H308" i="1"/>
  <c r="H305" i="1"/>
  <c r="H304" i="1"/>
  <c r="H299" i="1"/>
  <c r="H296" i="1"/>
  <c r="H295" i="1"/>
  <c r="H294" i="1"/>
  <c r="H292" i="1"/>
  <c r="H290" i="1"/>
  <c r="H287" i="1"/>
  <c r="H286" i="1"/>
  <c r="H285" i="1"/>
  <c r="H284" i="1"/>
  <c r="H281" i="1"/>
  <c r="H280" i="1"/>
  <c r="H279" i="1"/>
  <c r="H277" i="1"/>
  <c r="H276" i="1"/>
  <c r="H274" i="1"/>
  <c r="H273" i="1"/>
  <c r="H272" i="1"/>
  <c r="H271" i="1"/>
  <c r="H270" i="1"/>
  <c r="H267" i="1"/>
  <c r="H265" i="1"/>
  <c r="H263" i="1"/>
  <c r="H262" i="1"/>
  <c r="H261" i="1"/>
  <c r="H259" i="1"/>
  <c r="H257" i="1"/>
  <c r="H254" i="1"/>
  <c r="H253" i="1"/>
  <c r="H251" i="1"/>
  <c r="H250" i="1"/>
  <c r="H249" i="1"/>
  <c r="H248" i="1"/>
  <c r="H246" i="1"/>
  <c r="H244" i="1"/>
  <c r="H243" i="1"/>
  <c r="H242" i="1"/>
  <c r="AX238" i="1"/>
  <c r="BA238" i="1" s="1"/>
  <c r="BB238" i="1" s="1"/>
  <c r="H238" i="1"/>
  <c r="AX237" i="1"/>
  <c r="BC237" i="1" s="1"/>
  <c r="BD237" i="1" s="1"/>
  <c r="H237" i="1"/>
  <c r="AX236" i="1"/>
  <c r="H236" i="1"/>
  <c r="H234" i="1"/>
  <c r="H233" i="1"/>
  <c r="H230" i="1"/>
  <c r="H229" i="1"/>
  <c r="H228" i="1"/>
  <c r="H227" i="1"/>
  <c r="H226" i="1"/>
  <c r="H225" i="1"/>
  <c r="H224" i="1"/>
  <c r="H223" i="1"/>
  <c r="H221" i="1"/>
  <c r="H219" i="1"/>
  <c r="H217" i="1"/>
  <c r="H214" i="1"/>
  <c r="H212" i="1"/>
  <c r="H211" i="1"/>
  <c r="H209" i="1"/>
  <c r="H208" i="1"/>
  <c r="H206" i="1"/>
  <c r="H203" i="1"/>
  <c r="H200" i="1"/>
  <c r="H199" i="1"/>
  <c r="H198" i="1"/>
  <c r="H196" i="1"/>
  <c r="H194" i="1"/>
  <c r="H191" i="1"/>
  <c r="H190" i="1"/>
  <c r="H189" i="1"/>
  <c r="H188" i="1"/>
  <c r="H187" i="1"/>
  <c r="H184" i="1"/>
  <c r="H182" i="1"/>
  <c r="H180" i="1"/>
  <c r="H179" i="1"/>
  <c r="H178" i="1"/>
  <c r="H177" i="1"/>
  <c r="H176" i="1"/>
  <c r="H175" i="1"/>
  <c r="H172" i="1"/>
  <c r="H171" i="1"/>
  <c r="H169" i="1"/>
  <c r="H167" i="1"/>
  <c r="H166" i="1"/>
  <c r="H165" i="1"/>
  <c r="H164" i="1"/>
  <c r="H161" i="1"/>
  <c r="H160" i="1"/>
  <c r="H202" i="1"/>
  <c r="H127" i="1"/>
  <c r="H446" i="1" l="1"/>
  <c r="AZ443" i="1"/>
  <c r="BE443" i="1" s="1"/>
  <c r="BA443" i="1"/>
  <c r="BB443" i="1" s="1"/>
  <c r="BC443" i="1"/>
  <c r="BD443" i="1" s="1"/>
  <c r="BC444" i="1"/>
  <c r="BD444" i="1" s="1"/>
  <c r="BA445" i="1"/>
  <c r="BB445" i="1" s="1"/>
  <c r="AY444" i="1"/>
  <c r="AZ444" i="1"/>
  <c r="AZ445" i="1" s="1"/>
  <c r="BC445" i="1"/>
  <c r="BD445" i="1" s="1"/>
  <c r="H354" i="1"/>
  <c r="BA237" i="1"/>
  <c r="BB237" i="1" s="1"/>
  <c r="BC238" i="1"/>
  <c r="BD238" i="1" s="1"/>
  <c r="AZ237" i="1"/>
  <c r="AZ238" i="1" s="1"/>
  <c r="H239" i="1"/>
  <c r="AY352" i="1"/>
  <c r="AY353" i="1" s="1"/>
  <c r="BC352" i="1"/>
  <c r="BD352" i="1" s="1"/>
  <c r="AZ351" i="1"/>
  <c r="BE351" i="1" s="1"/>
  <c r="BA351" i="1"/>
  <c r="BB351" i="1" s="1"/>
  <c r="BC351" i="1"/>
  <c r="BD351" i="1" s="1"/>
  <c r="BA353" i="1"/>
  <c r="BB353" i="1" s="1"/>
  <c r="AZ352" i="1"/>
  <c r="BC353" i="1"/>
  <c r="BD353" i="1" s="1"/>
  <c r="AY237" i="1"/>
  <c r="AY238" i="1" s="1"/>
  <c r="AY236" i="1"/>
  <c r="AZ236" i="1"/>
  <c r="BA236" i="1"/>
  <c r="BB236" i="1" s="1"/>
  <c r="BC236" i="1"/>
  <c r="BD236" i="1" s="1"/>
  <c r="BE236" i="1" l="1"/>
  <c r="BE444" i="1"/>
  <c r="AY445" i="1"/>
  <c r="BE445" i="1" s="1"/>
  <c r="BE238" i="1"/>
  <c r="BE237" i="1"/>
  <c r="BE352" i="1"/>
  <c r="AZ353" i="1"/>
  <c r="BE353" i="1" s="1"/>
  <c r="AX155" i="1" l="1"/>
  <c r="H155" i="1"/>
  <c r="AX154" i="1"/>
  <c r="BA154" i="1" s="1"/>
  <c r="BB154" i="1" s="1"/>
  <c r="H154" i="1"/>
  <c r="H152" i="1"/>
  <c r="H151" i="1"/>
  <c r="H148" i="1"/>
  <c r="H147" i="1"/>
  <c r="H146" i="1"/>
  <c r="H145" i="1"/>
  <c r="H144" i="1"/>
  <c r="H143" i="1"/>
  <c r="H142" i="1"/>
  <c r="H141" i="1"/>
  <c r="H137" i="1"/>
  <c r="H139" i="1"/>
  <c r="H134" i="1"/>
  <c r="H133" i="1"/>
  <c r="H136" i="1"/>
  <c r="H131" i="1"/>
  <c r="H130" i="1"/>
  <c r="H125" i="1"/>
  <c r="H121" i="1"/>
  <c r="H123" i="1"/>
  <c r="H122" i="1"/>
  <c r="H119" i="1"/>
  <c r="H117" i="1"/>
  <c r="H114" i="1"/>
  <c r="H113" i="1"/>
  <c r="H112" i="1"/>
  <c r="BC154" i="1" l="1"/>
  <c r="BD154" i="1" s="1"/>
  <c r="BA155" i="1"/>
  <c r="BB155" i="1" s="1"/>
  <c r="AY154" i="1"/>
  <c r="AZ154" i="1"/>
  <c r="AZ155" i="1" s="1"/>
  <c r="BC155" i="1"/>
  <c r="BD155" i="1" s="1"/>
  <c r="H111" i="1"/>
  <c r="H110" i="1"/>
  <c r="H109" i="1"/>
  <c r="H106" i="1"/>
  <c r="H104" i="1"/>
  <c r="H102" i="1"/>
  <c r="H101" i="1"/>
  <c r="H100" i="1"/>
  <c r="H99" i="1"/>
  <c r="H98" i="1"/>
  <c r="H95" i="1"/>
  <c r="H93" i="1"/>
  <c r="H91" i="1"/>
  <c r="H89" i="1"/>
  <c r="H86" i="1"/>
  <c r="H85" i="1"/>
  <c r="H61" i="1"/>
  <c r="H60" i="1"/>
  <c r="H80" i="1"/>
  <c r="H79" i="1"/>
  <c r="H76" i="1"/>
  <c r="H75" i="1"/>
  <c r="H74" i="1"/>
  <c r="H73" i="1"/>
  <c r="H72" i="1"/>
  <c r="H71" i="1"/>
  <c r="H70" i="1"/>
  <c r="H68" i="1"/>
  <c r="H66" i="1"/>
  <c r="H64" i="1"/>
  <c r="H63" i="1"/>
  <c r="H58" i="1"/>
  <c r="H57" i="1"/>
  <c r="H54" i="1"/>
  <c r="H52" i="1"/>
  <c r="H51" i="1"/>
  <c r="H49" i="1"/>
  <c r="H47" i="1"/>
  <c r="H43" i="1"/>
  <c r="H44" i="1"/>
  <c r="H40" i="1"/>
  <c r="H39" i="1"/>
  <c r="H38" i="1"/>
  <c r="H23" i="1"/>
  <c r="H32" i="1"/>
  <c r="H30" i="1"/>
  <c r="H28" i="1"/>
  <c r="H27" i="1"/>
  <c r="H26" i="1"/>
  <c r="H25" i="1"/>
  <c r="H37" i="1"/>
  <c r="H36" i="1"/>
  <c r="H35" i="1"/>
  <c r="H21" i="1"/>
  <c r="C646" i="1"/>
  <c r="C645" i="1"/>
  <c r="C644" i="1"/>
  <c r="C643" i="1"/>
  <c r="B646" i="1"/>
  <c r="B645" i="1"/>
  <c r="B644" i="1"/>
  <c r="B643" i="1"/>
  <c r="H646" i="1"/>
  <c r="C635" i="1"/>
  <c r="B635" i="1"/>
  <c r="H645" i="1"/>
  <c r="C535" i="1"/>
  <c r="B535" i="1"/>
  <c r="H644" i="1"/>
  <c r="C446" i="1"/>
  <c r="B446" i="1"/>
  <c r="H643" i="1"/>
  <c r="C354" i="1"/>
  <c r="B354" i="1"/>
  <c r="H18" i="1"/>
  <c r="H16" i="1"/>
  <c r="H15" i="1"/>
  <c r="H14" i="1"/>
  <c r="H13" i="1"/>
  <c r="H11" i="1"/>
  <c r="H9" i="1"/>
  <c r="H8" i="1"/>
  <c r="H81" i="1" l="1"/>
  <c r="H156" i="1"/>
  <c r="BE154" i="1"/>
  <c r="AY155" i="1"/>
  <c r="BE155" i="1" s="1"/>
  <c r="C647" i="1"/>
  <c r="B647" i="1"/>
  <c r="C638" i="1"/>
  <c r="B638" i="1"/>
  <c r="H637" i="1"/>
  <c r="H638" i="1" s="1"/>
  <c r="H647" i="1" s="1"/>
  <c r="H642" i="1" l="1"/>
  <c r="H641" i="1"/>
  <c r="B642" i="1"/>
  <c r="B641" i="1"/>
  <c r="B640" i="1"/>
  <c r="B239" i="1"/>
  <c r="B156" i="1"/>
  <c r="B81" i="1"/>
  <c r="C642" i="1"/>
  <c r="C641" i="1"/>
  <c r="C640" i="1"/>
  <c r="C239" i="1"/>
  <c r="C156" i="1"/>
  <c r="C81" i="1"/>
  <c r="H640" i="1" l="1"/>
  <c r="G6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#, </t>
        </r>
      </text>
    </comment>
  </commentList>
</comments>
</file>

<file path=xl/sharedStrings.xml><?xml version="1.0" encoding="utf-8"?>
<sst xmlns="http://schemas.openxmlformats.org/spreadsheetml/2006/main" count="2601" uniqueCount="651">
  <si>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</si>
  <si>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</si>
  <si>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</si>
  <si>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</si>
  <si>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</si>
  <si>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</si>
  <si>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</si>
  <si>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</si>
  <si>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</si>
  <si>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</si>
  <si>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</si>
  <si>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</si>
  <si>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</si>
  <si>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</si>
  <si>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</si>
  <si>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</si>
  <si>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</si>
  <si>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</si>
  <si>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</si>
  <si>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</si>
  <si>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</si>
  <si>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</si>
  <si>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</si>
  <si>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</si>
  <si>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</si>
  <si>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</si>
  <si>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</si>
  <si>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</si>
  <si>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</si>
  <si>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</si>
  <si>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</si>
  <si>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</si>
  <si>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</si>
  <si>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</si>
  <si>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</si>
  <si>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</si>
  <si>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</si>
  <si>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</si>
  <si>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</si>
  <si>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</si>
  <si>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</si>
  <si>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</si>
  <si>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</si>
  <si>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</si>
  <si>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</si>
  <si>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</si>
  <si>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</si>
  <si>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</si>
  <si>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</si>
  <si>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</si>
  <si>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</si>
  <si>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</si>
  <si>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</si>
  <si>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</si>
  <si>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</si>
  <si>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</si>
  <si>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</si>
  <si>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</si>
  <si>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</si>
  <si>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</si>
  <si>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</si>
  <si>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</si>
  <si>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</si>
  <si>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</si>
  <si>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</si>
  <si>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</si>
  <si>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</si>
  <si>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</si>
  <si>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</si>
  <si>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</si>
  <si>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</si>
  <si>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</si>
  <si>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</si>
  <si>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</si>
  <si>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</si>
  <si>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</si>
  <si>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</si>
  <si>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</si>
  <si>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</si>
  <si>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</si>
  <si>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</si>
  <si>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</si>
  <si>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</si>
  <si>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</si>
  <si>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</si>
  <si>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</si>
  <si>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</si>
  <si>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</si>
  <si>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</si>
  <si>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</si>
  <si>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</si>
  <si>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</si>
  <si>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</si>
  <si>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</si>
  <si>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</si>
  <si>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</si>
  <si>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</si>
  <si>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</si>
  <si>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</si>
  <si>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</si>
  <si>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</si>
  <si>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</si>
  <si>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</si>
  <si>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</si>
  <si>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</si>
  <si>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</si>
  <si>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</si>
  <si>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</si>
  <si>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</si>
  <si>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</si>
  <si>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</si>
  <si>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</si>
  <si>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</si>
  <si>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</si>
  <si>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</si>
  <si>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</si>
  <si>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</si>
  <si>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</si>
  <si>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</si>
  <si>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</si>
  <si>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</si>
  <si>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</si>
  <si>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</si>
  <si>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</si>
  <si>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</si>
  <si>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</si>
  <si>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</si>
  <si>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</si>
  <si>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</si>
  <si>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</si>
  <si>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</si>
  <si>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</si>
  <si>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</si>
  <si>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</si>
  <si>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</si>
  <si>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</si>
  <si>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</si>
  <si>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</si>
  <si>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</si>
  <si>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</si>
  <si>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</si>
  <si>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</si>
  <si>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</si>
  <si>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</si>
  <si>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</si>
  <si>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</si>
  <si>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</si>
  <si>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</si>
  <si>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76 mm</t>
  </si>
  <si>
    <t>A.1</t>
  </si>
  <si>
    <t xml:space="preserve">CW 3230-R8
</t>
  </si>
  <si>
    <t>B190</t>
  </si>
  <si>
    <t xml:space="preserve">Construction of Asphaltic Concrete Overlay </t>
  </si>
  <si>
    <t>B193</t>
  </si>
  <si>
    <t>B194</t>
  </si>
  <si>
    <t>B195</t>
  </si>
  <si>
    <t>CW 3326-R3</t>
  </si>
  <si>
    <t>A.33</t>
  </si>
  <si>
    <t>A.34</t>
  </si>
  <si>
    <t>F004</t>
  </si>
  <si>
    <t>38 mm</t>
  </si>
  <si>
    <t>F006</t>
  </si>
  <si>
    <t>64 mm</t>
  </si>
  <si>
    <t>B.3</t>
  </si>
  <si>
    <t>B.2</t>
  </si>
  <si>
    <t>B.1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</si>
  <si>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</si>
  <si>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</si>
  <si>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</si>
  <si>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</si>
  <si>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</si>
  <si>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</si>
  <si>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</si>
  <si>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</si>
  <si>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</si>
  <si>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</si>
  <si>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</si>
  <si>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</si>
  <si>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</si>
  <si>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</si>
  <si>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</si>
  <si>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</si>
  <si>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</si>
  <si>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</si>
  <si>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</si>
  <si>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</si>
  <si>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</si>
  <si>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</si>
  <si>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</si>
  <si>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</si>
  <si>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</si>
  <si>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</si>
  <si>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</si>
  <si>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</si>
  <si>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</si>
  <si>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</si>
  <si>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</si>
  <si>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Adjustment of Sprinkler Head and/or Drainage Pipe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</si>
  <si>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</si>
  <si>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</si>
  <si>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</si>
  <si>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</si>
  <si>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</si>
  <si>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</si>
  <si>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</si>
  <si>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</si>
  <si>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</si>
  <si>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</si>
  <si>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</si>
  <si>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</si>
  <si>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</si>
  <si>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</si>
  <si>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</si>
  <si>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</si>
  <si>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</si>
  <si>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</si>
  <si>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</si>
  <si>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</si>
  <si>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</si>
  <si>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</si>
  <si>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</si>
  <si>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</si>
  <si>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</si>
  <si>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</si>
  <si>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</si>
  <si>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</si>
  <si>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</si>
  <si>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</si>
  <si>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</si>
  <si>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</si>
  <si>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</si>
  <si>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</si>
  <si>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</si>
  <si>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</si>
  <si>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</si>
  <si>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</si>
  <si>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B125</t>
  </si>
  <si>
    <t>Supply of Precast  Sidewalk Blocks</t>
  </si>
  <si>
    <t>B.31</t>
  </si>
  <si>
    <t>ROADWORKS - REMOVALS/RENEWALS</t>
  </si>
  <si>
    <t>MOBILIZATION /DEMOLIBIZATION</t>
  </si>
  <si>
    <t>L. sum</t>
  </si>
  <si>
    <t>G</t>
  </si>
  <si>
    <t>I001</t>
  </si>
  <si>
    <t>Mobilization/Demobilization</t>
  </si>
  <si>
    <t>DOMINION STREET - ELLICE AVE TO SARGENT AVE</t>
  </si>
  <si>
    <t>CW 3110-R21</t>
  </si>
  <si>
    <t>Supplying and Placing Sub-base Material</t>
  </si>
  <si>
    <t>A007B1</t>
  </si>
  <si>
    <t>50 mm Granular B  Limestone</t>
  </si>
  <si>
    <t>A010B1</t>
  </si>
  <si>
    <t>Base Course Material - Granular B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</si>
  <si>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</si>
  <si>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</si>
  <si>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</si>
  <si>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</si>
  <si>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</si>
  <si>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</si>
  <si>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</si>
  <si>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</si>
  <si>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H</t>
  </si>
  <si>
    <t xml:space="preserve"> i)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</si>
  <si>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</si>
  <si>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</si>
  <si>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</si>
  <si>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</si>
  <si>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</si>
  <si>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</si>
  <si>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</si>
  <si>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B004</t>
  </si>
  <si>
    <t>Slab Replacement</t>
  </si>
  <si>
    <t>B014</t>
  </si>
  <si>
    <t>B125A</t>
  </si>
  <si>
    <t>Removal of Precast Sidewalk Blocks</t>
  </si>
  <si>
    <t>3 m to 30 m</t>
  </si>
  <si>
    <t xml:space="preserve">c) </t>
  </si>
  <si>
    <t xml:space="preserve"> Greater than 30 m</t>
  </si>
  <si>
    <t>CW 3410-R12</t>
  </si>
  <si>
    <t>B206</t>
  </si>
  <si>
    <t>Pavement Repair Fabric</t>
  </si>
  <si>
    <t>E034</t>
  </si>
  <si>
    <t>Connecting to Existing Catch Basin</t>
  </si>
  <si>
    <t>E035</t>
  </si>
  <si>
    <t>250 mm Drainage Connection Pipe</t>
  </si>
  <si>
    <t>DOMINION STREET - ST MATHEWS AVE TO ARMOURY AVE</t>
  </si>
  <si>
    <t>B011</t>
  </si>
  <si>
    <t>200 mm Concrete Pavement (Reinforced)</t>
  </si>
  <si>
    <t>B027</t>
  </si>
  <si>
    <t>200 mm Concrete Pavement (Type B)</t>
  </si>
  <si>
    <t>B127r</t>
  </si>
  <si>
    <t>Barrier Separate</t>
  </si>
  <si>
    <t>B139iA</t>
  </si>
  <si>
    <t>B167rlA</t>
  </si>
  <si>
    <t>B184rl</t>
  </si>
  <si>
    <t>Curb Ramp (8-12 mm reveal ht, Integral)</t>
  </si>
  <si>
    <t>B.32</t>
  </si>
  <si>
    <t>Replace Existing Sprikler Pipe</t>
  </si>
  <si>
    <t>B.33</t>
  </si>
  <si>
    <t>B.34</t>
  </si>
  <si>
    <t>D005</t>
  </si>
  <si>
    <t>D.3</t>
  </si>
  <si>
    <t>Longitudinal Joint &amp; Crack Filling ( &gt; 25 mm in width )</t>
  </si>
  <si>
    <t>DONCASTER STREET - BLANCHE AVE TO CORYDON AVE</t>
  </si>
  <si>
    <t>C.1</t>
  </si>
  <si>
    <t>C.2</t>
  </si>
  <si>
    <t>C.3</t>
  </si>
  <si>
    <t>C.4</t>
  </si>
  <si>
    <t>C.5</t>
  </si>
  <si>
    <t>B097A</t>
  </si>
  <si>
    <t>15 M Deformed Tie Bar</t>
  </si>
  <si>
    <t>C.6</t>
  </si>
  <si>
    <t>C.7</t>
  </si>
  <si>
    <t>C.8</t>
  </si>
  <si>
    <t>C.9</t>
  </si>
  <si>
    <t>C.10</t>
  </si>
  <si>
    <t>C.11</t>
  </si>
  <si>
    <t>C.12</t>
  </si>
  <si>
    <t>C.13</t>
  </si>
  <si>
    <t>C.15</t>
  </si>
  <si>
    <t>C.16</t>
  </si>
  <si>
    <t>C.14</t>
  </si>
  <si>
    <t>C.17</t>
  </si>
  <si>
    <t>C.18</t>
  </si>
  <si>
    <t>C.19</t>
  </si>
  <si>
    <t>C.20</t>
  </si>
  <si>
    <t>E007A</t>
  </si>
  <si>
    <t>C.21</t>
  </si>
  <si>
    <t xml:space="preserve">Remove and Replace Existing Catch Basin  </t>
  </si>
  <si>
    <t>E007B</t>
  </si>
  <si>
    <t>SD-024</t>
  </si>
  <si>
    <t>C.22</t>
  </si>
  <si>
    <t>C.23</t>
  </si>
  <si>
    <t>C.24</t>
  </si>
  <si>
    <t>E036</t>
  </si>
  <si>
    <t>C.25</t>
  </si>
  <si>
    <t xml:space="preserve">Connecting to Existing Sewer </t>
  </si>
  <si>
    <t>E037</t>
  </si>
  <si>
    <t>300 mm (PVC) Connecting Pipe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</si>
  <si>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</si>
  <si>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</si>
  <si>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</si>
  <si>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</si>
  <si>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</si>
  <si>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</si>
  <si>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</si>
  <si>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</si>
  <si>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</si>
  <si>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</si>
  <si>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Hydro Excavation</t>
  </si>
  <si>
    <t>hr</t>
  </si>
  <si>
    <t>C.36</t>
  </si>
  <si>
    <t>C.37</t>
  </si>
  <si>
    <t>JOLLIET CRESCENT - ROUGE RD TO SANSOME AVE</t>
  </si>
  <si>
    <t>D.1</t>
  </si>
  <si>
    <t>D.2</t>
  </si>
  <si>
    <t>A005</t>
  </si>
  <si>
    <t>Supplying and Placing Suitable Site Sub-grade Material</t>
  </si>
  <si>
    <t>D.4</t>
  </si>
  <si>
    <t>D.5</t>
  </si>
  <si>
    <t>D.6</t>
  </si>
  <si>
    <t>D.7</t>
  </si>
  <si>
    <t>D.8</t>
  </si>
  <si>
    <t>A031</t>
  </si>
  <si>
    <t>Placing Suitable Site Material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</si>
  <si>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</si>
  <si>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</si>
  <si>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</si>
  <si>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</si>
  <si>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</si>
  <si>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</si>
  <si>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</si>
  <si>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</si>
  <si>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</si>
  <si>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</si>
  <si>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B131r</t>
  </si>
  <si>
    <t>Lip Curb</t>
  </si>
  <si>
    <t>SD-202C</t>
  </si>
  <si>
    <t>D.19</t>
  </si>
  <si>
    <t>B136i</t>
  </si>
  <si>
    <t>SD-205</t>
  </si>
  <si>
    <t>B150i</t>
  </si>
  <si>
    <t>SD-229A,B,C</t>
  </si>
  <si>
    <t>D.20</t>
  </si>
  <si>
    <t>B183rl</t>
  </si>
  <si>
    <t>Modified Lip Curb (75 mm reveal ht, Dowelled)</t>
  </si>
  <si>
    <t>D.21</t>
  </si>
  <si>
    <t>D.22</t>
  </si>
  <si>
    <t>D.23</t>
  </si>
  <si>
    <t>D.24</t>
  </si>
  <si>
    <t>D.25</t>
  </si>
  <si>
    <t>C032</t>
  </si>
  <si>
    <t>D.26</t>
  </si>
  <si>
    <t>Concrete Curbs, Curb and Gutter, and Splash Strips</t>
  </si>
  <si>
    <t>CW 3310-R17</t>
  </si>
  <si>
    <t>C038A</t>
  </si>
  <si>
    <t>Construction of Curb and Gutter (150 mm ht, Barrier, Integral, 600 mm width, 150 mm Plain Concrete Pavement)</t>
  </si>
  <si>
    <t>SD-200</t>
  </si>
  <si>
    <t>C055</t>
  </si>
  <si>
    <t>D.27</t>
  </si>
  <si>
    <t xml:space="preserve">Construction of Asphaltic Concrete Pavements </t>
  </si>
  <si>
    <t>C056</t>
  </si>
  <si>
    <t>C058</t>
  </si>
  <si>
    <t>C063</t>
  </si>
  <si>
    <t>D.28</t>
  </si>
  <si>
    <t>Construction of Asphaltic Concrete Base Course (Type III)</t>
  </si>
  <si>
    <t xml:space="preserve">CW 3410-R12 </t>
  </si>
  <si>
    <t>D.29</t>
  </si>
  <si>
    <t>D.30</t>
  </si>
  <si>
    <t>E003</t>
  </si>
  <si>
    <t xml:space="preserve">Catch Basin  </t>
  </si>
  <si>
    <t>E004A</t>
  </si>
  <si>
    <t>SD-024, 1800 mm deep</t>
  </si>
  <si>
    <t>D.31</t>
  </si>
  <si>
    <t>D.32</t>
  </si>
  <si>
    <t>E008</t>
  </si>
  <si>
    <t>D.33</t>
  </si>
  <si>
    <t>Sewer Service</t>
  </si>
  <si>
    <t>E009</t>
  </si>
  <si>
    <t>250 mm, PVC</t>
  </si>
  <si>
    <t>E011</t>
  </si>
  <si>
    <t>Trenchless Installation, Class B Type 2 Bedding, Class 3 Backfill</t>
  </si>
  <si>
    <t>D.34</t>
  </si>
  <si>
    <t>E022A</t>
  </si>
  <si>
    <t>D.35</t>
  </si>
  <si>
    <t>CW 2145-R4</t>
  </si>
  <si>
    <t>E022E</t>
  </si>
  <si>
    <t>300 mm, LDS</t>
  </si>
  <si>
    <t>D.36</t>
  </si>
  <si>
    <t>E032</t>
  </si>
  <si>
    <t>D.37</t>
  </si>
  <si>
    <t>Connecting to Existing Manhole</t>
  </si>
  <si>
    <t>E033</t>
  </si>
  <si>
    <t>250 mm Catch Basin Lead</t>
  </si>
  <si>
    <t>D.38</t>
  </si>
  <si>
    <t>D.39</t>
  </si>
  <si>
    <t>E038</t>
  </si>
  <si>
    <t>Connecting to 300 mm  (Concrete) Sewer</t>
  </si>
  <si>
    <t>E044</t>
  </si>
  <si>
    <t>D.40</t>
  </si>
  <si>
    <t>Abandoning  Existing Catch Basins</t>
  </si>
  <si>
    <t>Sewer Inspection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</si>
  <si>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</si>
  <si>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</si>
  <si>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</si>
  <si>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</si>
  <si>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</si>
  <si>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</si>
  <si>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</si>
  <si>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</si>
  <si>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</si>
  <si>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</si>
  <si>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</si>
  <si>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</si>
  <si>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ROUGE ROAD - ASSINIBOINE AVE TO BROWNING BLVD</t>
  </si>
  <si>
    <t>E.1</t>
  </si>
  <si>
    <t>E.2</t>
  </si>
  <si>
    <t>E.3</t>
  </si>
  <si>
    <t>E.4</t>
  </si>
  <si>
    <t>E.5</t>
  </si>
  <si>
    <t>E.6</t>
  </si>
  <si>
    <t>B107i</t>
  </si>
  <si>
    <t>E.7</t>
  </si>
  <si>
    <t xml:space="preserve">Miscellaneous Concrete Slab Installation </t>
  </si>
  <si>
    <t>B111i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</si>
  <si>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</si>
  <si>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</si>
  <si>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</si>
  <si>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</si>
  <si>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</si>
  <si>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</si>
  <si>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</si>
  <si>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</si>
  <si>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</si>
  <si>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</si>
  <si>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B202</t>
  </si>
  <si>
    <t>50 - 100 mm Depth (Asphalt)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</si>
  <si>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</si>
  <si>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</si>
  <si>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</si>
  <si>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</si>
  <si>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</si>
  <si>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</si>
  <si>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</si>
  <si>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</si>
  <si>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</si>
  <si>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</si>
  <si>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</si>
  <si>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</si>
  <si>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</si>
  <si>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</si>
  <si>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</si>
  <si>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</si>
  <si>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</si>
  <si>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</si>
  <si>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</si>
  <si>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</si>
  <si>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</si>
  <si>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F.1</t>
  </si>
  <si>
    <t>F.2</t>
  </si>
  <si>
    <t>F.3</t>
  </si>
  <si>
    <t>B064-72</t>
  </si>
  <si>
    <t>F.4</t>
  </si>
  <si>
    <t>Slab Replacement - Early Opening (72 hour)</t>
  </si>
  <si>
    <t>B074-72</t>
  </si>
  <si>
    <t>F.5</t>
  </si>
  <si>
    <t>F.6</t>
  </si>
  <si>
    <t>B100r</t>
  </si>
  <si>
    <t>F.7</t>
  </si>
  <si>
    <t>Miscellaneous Concrete Slab Removal</t>
  </si>
  <si>
    <t>B104r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</si>
  <si>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</si>
  <si>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</si>
  <si>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</si>
  <si>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</si>
  <si>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</si>
  <si>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</si>
  <si>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</si>
  <si>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</si>
  <si>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</si>
  <si>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</si>
  <si>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B199</t>
  </si>
  <si>
    <t>F.18</t>
  </si>
  <si>
    <t>Construction of Asphalt Patches</t>
  </si>
  <si>
    <t>F.19</t>
  </si>
  <si>
    <t>F.20</t>
  </si>
  <si>
    <t>F.21</t>
  </si>
  <si>
    <t>F.22</t>
  </si>
  <si>
    <t>F.23</t>
  </si>
  <si>
    <t>E007D</t>
  </si>
  <si>
    <t>F.24</t>
  </si>
  <si>
    <t>Remove and Replace Existing Catch Pit</t>
  </si>
  <si>
    <t>E007E</t>
  </si>
  <si>
    <t>F.25</t>
  </si>
  <si>
    <t>E028</t>
  </si>
  <si>
    <t xml:space="preserve">AP-011 - Barrier Curb and Gutter Frame </t>
  </si>
  <si>
    <t>E029</t>
  </si>
  <si>
    <t xml:space="preserve">AP-012 - Barrier Curb and Gutter Cover </t>
  </si>
  <si>
    <t>F.26</t>
  </si>
  <si>
    <t>STRAUSS DRIVE - THOMPSON DR TO STRAUSS DR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</si>
  <si>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</si>
  <si>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</si>
  <si>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</si>
  <si>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</si>
  <si>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</si>
  <si>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</si>
  <si>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</si>
  <si>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</si>
  <si>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</si>
  <si>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</si>
  <si>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</si>
  <si>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THOMPSON DRIVE - NESS AVE TO STRAUSS DR</t>
  </si>
  <si>
    <t>G.1</t>
  </si>
  <si>
    <t>G.2</t>
  </si>
  <si>
    <t>A030</t>
  </si>
  <si>
    <t>Fill Material</t>
  </si>
  <si>
    <t>CW 3170-R3</t>
  </si>
  <si>
    <t>G.3</t>
  </si>
  <si>
    <t>A033</t>
  </si>
  <si>
    <t>Supplying and Placing Imported Material</t>
  </si>
  <si>
    <t>G.4</t>
  </si>
  <si>
    <t>G.5</t>
  </si>
  <si>
    <t>B026</t>
  </si>
  <si>
    <t>200 mm Concrete Pavement (Type A)</t>
  </si>
  <si>
    <t>B028</t>
  </si>
  <si>
    <t>200 mm Concrete Pavement (Type C)</t>
  </si>
  <si>
    <t>B029</t>
  </si>
  <si>
    <t>200 mm Concrete Pavement (Type D)</t>
  </si>
  <si>
    <t>v)</t>
  </si>
  <si>
    <t>vi)</t>
  </si>
  <si>
    <t>G.36</t>
  </si>
  <si>
    <t>B077-72</t>
  </si>
  <si>
    <t>G.6</t>
  </si>
  <si>
    <t>Partial Slab Patches 
- Early Opening (72 hour)</t>
  </si>
  <si>
    <t>B087-72</t>
  </si>
  <si>
    <t>B089-72</t>
  </si>
  <si>
    <t>vii)</t>
  </si>
  <si>
    <t>viii)</t>
  </si>
  <si>
    <t>G.7</t>
  </si>
  <si>
    <t>G.8</t>
  </si>
  <si>
    <t>G.9</t>
  </si>
  <si>
    <t>G.10</t>
  </si>
  <si>
    <t>G.11</t>
  </si>
  <si>
    <t>B121rlA</t>
  </si>
  <si>
    <t>150 mm Reinforced Sidewalk</t>
  </si>
  <si>
    <t>B121rlB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</si>
  <si>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</si>
  <si>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</si>
  <si>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</si>
  <si>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</si>
  <si>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</si>
  <si>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</si>
  <si>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</si>
  <si>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</si>
  <si>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</si>
  <si>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</si>
  <si>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</si>
  <si>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B109i</t>
  </si>
  <si>
    <t>Monolithic Median Slab</t>
  </si>
  <si>
    <t>SD-226A</t>
  </si>
  <si>
    <t>B112i</t>
  </si>
  <si>
    <t>Bullnose</t>
  </si>
  <si>
    <t>SD-227C</t>
  </si>
  <si>
    <t>B122rl</t>
  </si>
  <si>
    <t>G.23</t>
  </si>
  <si>
    <t>G.24</t>
  </si>
  <si>
    <t>G.25</t>
  </si>
  <si>
    <t>G.26</t>
  </si>
  <si>
    <t>G.27</t>
  </si>
  <si>
    <t>G.28</t>
  </si>
  <si>
    <t>E045</t>
  </si>
  <si>
    <t>G.29</t>
  </si>
  <si>
    <t>Abandoning  Existing Catch Pit</t>
  </si>
  <si>
    <t>G.30</t>
  </si>
  <si>
    <t>G.31</t>
  </si>
  <si>
    <t>G.32</t>
  </si>
  <si>
    <t>G.33</t>
  </si>
  <si>
    <t>G.34</t>
  </si>
  <si>
    <t>G.35</t>
  </si>
  <si>
    <t>G.37</t>
  </si>
  <si>
    <t>G.38</t>
  </si>
  <si>
    <t>B108i</t>
  </si>
  <si>
    <t>Median Slab</t>
  </si>
  <si>
    <t>SD-227A</t>
  </si>
  <si>
    <t>H.1</t>
  </si>
  <si>
    <t>C040</t>
  </si>
  <si>
    <t>Construction of Curb and Gutter (40 mm ht, Lip Curb, Integral, 600 mm width, 150 mm Plain Concrete Pavement)</t>
  </si>
  <si>
    <t>SD-200            SD-202B</t>
  </si>
  <si>
    <t>C041</t>
  </si>
  <si>
    <t>Construction of Curb and Gutter (8-12 mm ht, Curb Ramp,  Integral, 600 mm width, 150 mm Plain Concrete Pavement)</t>
  </si>
  <si>
    <t xml:space="preserve">SD-200 
SD-229E        </t>
  </si>
  <si>
    <t>E12</t>
  </si>
  <si>
    <t>E14</t>
  </si>
  <si>
    <t>E15</t>
  </si>
  <si>
    <t>E2</t>
  </si>
  <si>
    <t>E042</t>
  </si>
  <si>
    <t>Connecting New Sewer Service to Existing Sewer Service</t>
  </si>
  <si>
    <t>E043</t>
  </si>
  <si>
    <t xml:space="preserve">250 mm </t>
  </si>
  <si>
    <t xml:space="preserve">200 mm </t>
  </si>
  <si>
    <t>D.53</t>
  </si>
  <si>
    <t>A.35</t>
  </si>
  <si>
    <t>(SEE B9)</t>
  </si>
  <si>
    <t>Barrier (100 mm reveal ht, Dowelled), Slip Form Paving</t>
  </si>
  <si>
    <t>E.39</t>
  </si>
  <si>
    <t>E004</t>
  </si>
  <si>
    <t>SD-024, 1200 mm deep</t>
  </si>
  <si>
    <t>E.40</t>
  </si>
  <si>
    <t>E.41</t>
  </si>
  <si>
    <t>B155rl1</t>
  </si>
  <si>
    <t>B155rl2</t>
  </si>
  <si>
    <t>B155rl3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</si>
</sst>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2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1" fillId="26" borderId="1" xfId="0" applyNumberFormat="1" applyFont="1" applyFill="1" applyBorder="1" applyAlignment="1" applyProtection="1">
      <alignment vertical="top"/>
      <protection locked="0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1" fillId="26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5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2" fillId="2" borderId="51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2" xfId="81" applyNumberForma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77" fontId="8" fillId="0" borderId="1" xfId="0" applyNumberFormat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>
      <alignment vertical="top"/>
    </xf>
    <xf numFmtId="0" fontId="9" fillId="0" borderId="0" xfId="0" applyFont="1" applyFill="1"/>
    <xf numFmtId="167" fontId="8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top" wrapText="1"/>
    </xf>
    <xf numFmtId="167" fontId="51" fillId="26" borderId="1" xfId="0" applyNumberFormat="1" applyFont="1" applyFill="1" applyBorder="1" applyAlignment="1">
      <alignment horizontal="center" vertical="top"/>
    </xf>
    <xf numFmtId="165" fontId="51" fillId="0" borderId="1" xfId="0" applyNumberFormat="1" applyFont="1" applyFill="1" applyBorder="1" applyAlignment="1">
      <alignment horizontal="center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center" vertical="top" wrapText="1"/>
    </xf>
    <xf numFmtId="0" fontId="51" fillId="0" borderId="1" xfId="0" applyFont="1" applyFill="1" applyBorder="1" applyAlignment="1">
      <alignment horizontal="center" vertical="top" wrapText="1"/>
    </xf>
    <xf numFmtId="177" fontId="51" fillId="0" borderId="1" xfId="0" applyNumberFormat="1" applyFont="1" applyFill="1" applyBorder="1" applyAlignment="1">
      <alignment horizontal="right" vertical="top"/>
    </xf>
    <xf numFmtId="166" fontId="51" fillId="0" borderId="1" xfId="0" applyNumberFormat="1" applyFont="1" applyFill="1" applyBorder="1" applyAlignment="1">
      <alignment vertical="top"/>
    </xf>
    <xf numFmtId="0" fontId="52" fillId="0" borderId="35" xfId="0" applyFont="1" applyFill="1" applyBorder="1" applyAlignment="1">
      <alignment vertical="top" wrapText="1"/>
    </xf>
    <xf numFmtId="0" fontId="52" fillId="26" borderId="0" xfId="0" applyFont="1" applyFill="1" applyAlignment="1">
      <alignment vertical="top"/>
    </xf>
    <xf numFmtId="0" fontId="52" fillId="26" borderId="0" xfId="0" applyFont="1" applyFill="1"/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 wrapText="1"/>
    </xf>
    <xf numFmtId="165" fontId="8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77" fontId="8" fillId="0" borderId="2" xfId="0" applyNumberFormat="1" applyFont="1" applyFill="1" applyBorder="1" applyAlignment="1">
      <alignment horizontal="right" vertical="top"/>
    </xf>
    <xf numFmtId="166" fontId="8" fillId="0" borderId="2" xfId="0" applyNumberFormat="1" applyFont="1" applyFill="1" applyBorder="1" applyAlignment="1" applyProtection="1">
      <alignment vertical="top"/>
      <protection locked="0"/>
    </xf>
    <xf numFmtId="166" fontId="8" fillId="0" borderId="2" xfId="0" applyNumberFormat="1" applyFont="1" applyFill="1" applyBorder="1" applyAlignment="1">
      <alignment vertical="top"/>
    </xf>
    <xf numFmtId="0" fontId="9" fillId="0" borderId="0" xfId="0" applyFont="1" applyFill="1" applyBorder="1"/>
    <xf numFmtId="4" fontId="8" fillId="0" borderId="1" xfId="81" applyNumberFormat="1" applyFill="1" applyBorder="1" applyAlignment="1">
      <alignment horizontal="center" vertical="top"/>
    </xf>
    <xf numFmtId="164" fontId="8" fillId="0" borderId="1" xfId="81" applyNumberFormat="1" applyFill="1" applyBorder="1" applyAlignment="1">
      <alignment horizontal="left" vertical="top" wrapText="1"/>
    </xf>
    <xf numFmtId="164" fontId="8" fillId="0" borderId="1" xfId="81" applyNumberFormat="1" applyFill="1" applyBorder="1" applyAlignment="1">
      <alignment horizontal="center" vertical="top" wrapText="1"/>
    </xf>
    <xf numFmtId="0" fontId="8" fillId="0" borderId="1" xfId="81" applyFill="1" applyBorder="1" applyAlignment="1">
      <alignment horizontal="center" vertical="top" wrapText="1"/>
    </xf>
    <xf numFmtId="166" fontId="8" fillId="0" borderId="1" xfId="81" applyNumberFormat="1" applyFill="1" applyBorder="1" applyAlignment="1" applyProtection="1">
      <alignment vertical="top"/>
      <protection locked="0"/>
    </xf>
    <xf numFmtId="166" fontId="8" fillId="0" borderId="1" xfId="81" applyNumberFormat="1" applyFill="1" applyBorder="1" applyAlignment="1">
      <alignment vertical="top"/>
    </xf>
    <xf numFmtId="0" fontId="9" fillId="0" borderId="0" xfId="81" applyFont="1" applyFill="1"/>
    <xf numFmtId="1" fontId="8" fillId="0" borderId="1" xfId="0" applyNumberFormat="1" applyFont="1" applyFill="1" applyBorder="1" applyAlignment="1">
      <alignment horizontal="right" vertical="top" wrapText="1"/>
    </xf>
    <xf numFmtId="166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165" fontId="8" fillId="0" borderId="2" xfId="0" applyNumberFormat="1" applyFont="1" applyFill="1" applyBorder="1" applyAlignment="1">
      <alignment horizontal="center" vertical="top" wrapText="1"/>
    </xf>
    <xf numFmtId="165" fontId="8" fillId="0" borderId="34" xfId="0" applyNumberFormat="1" applyFont="1" applyFill="1" applyBorder="1" applyAlignment="1">
      <alignment horizontal="left" vertical="top" wrapText="1"/>
    </xf>
    <xf numFmtId="164" fontId="8" fillId="0" borderId="34" xfId="0" applyNumberFormat="1" applyFont="1" applyFill="1" applyBorder="1" applyAlignment="1">
      <alignment horizontal="left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166" fontId="8" fillId="0" borderId="34" xfId="0" applyNumberFormat="1" applyFont="1" applyFill="1" applyBorder="1" applyAlignment="1">
      <alignment vertical="top"/>
    </xf>
    <xf numFmtId="164" fontId="8" fillId="0" borderId="1" xfId="80" applyNumberFormat="1" applyFont="1" applyBorder="1" applyAlignment="1">
      <alignment horizontal="left" vertical="top" wrapText="1"/>
    </xf>
    <xf numFmtId="164" fontId="8" fillId="0" borderId="1" xfId="80" applyNumberFormat="1" applyFont="1" applyBorder="1" applyAlignment="1">
      <alignment horizontal="center" vertical="top" wrapText="1"/>
    </xf>
    <xf numFmtId="164" fontId="8" fillId="0" borderId="34" xfId="80" applyNumberFormat="1" applyFont="1" applyBorder="1" applyAlignment="1">
      <alignment horizontal="center" vertical="top" wrapText="1"/>
    </xf>
    <xf numFmtId="4" fontId="8" fillId="0" borderId="1" xfId="80" applyNumberFormat="1" applyFont="1" applyBorder="1" applyAlignment="1">
      <alignment horizontal="center" vertical="top" wrapText="1"/>
    </xf>
    <xf numFmtId="165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66" fontId="8" fillId="0" borderId="1" xfId="80" applyNumberFormat="1" applyFont="1" applyBorder="1" applyAlignment="1" applyProtection="1">
      <alignment vertical="top"/>
      <protection locked="0"/>
    </xf>
    <xf numFmtId="166" fontId="8" fillId="0" borderId="1" xfId="80" applyNumberFormat="1" applyFont="1" applyBorder="1" applyAlignment="1">
      <alignment vertical="top"/>
    </xf>
    <xf numFmtId="164" fontId="8" fillId="0" borderId="34" xfId="80" applyNumberFormat="1" applyFont="1" applyBorder="1" applyAlignment="1">
      <alignment vertical="top" wrapText="1"/>
    </xf>
    <xf numFmtId="1" fontId="8" fillId="0" borderId="34" xfId="0" applyNumberFormat="1" applyFont="1" applyFill="1" applyBorder="1" applyAlignment="1">
      <alignment horizontal="right" vertical="top" wrapText="1"/>
    </xf>
    <xf numFmtId="0" fontId="8" fillId="0" borderId="34" xfId="0" applyFont="1" applyFill="1" applyBorder="1" applyAlignment="1">
      <alignment vertical="center"/>
    </xf>
    <xf numFmtId="166" fontId="8" fillId="0" borderId="34" xfId="0" applyNumberFormat="1" applyFont="1" applyFill="1" applyBorder="1" applyAlignment="1">
      <alignment vertical="top" wrapText="1"/>
    </xf>
    <xf numFmtId="1" fontId="8" fillId="0" borderId="34" xfId="0" applyNumberFormat="1" applyFont="1" applyFill="1" applyBorder="1" applyAlignment="1">
      <alignment horizontal="right" vertical="top"/>
    </xf>
    <xf numFmtId="4" fontId="51" fillId="26" borderId="1" xfId="0" applyNumberFormat="1" applyFont="1" applyFill="1" applyBorder="1" applyAlignment="1">
      <alignment horizontal="center" vertical="top"/>
    </xf>
    <xf numFmtId="0" fontId="52" fillId="26" borderId="0" xfId="0" applyFont="1" applyFill="1" applyBorder="1" applyAlignment="1">
      <alignment vertical="top"/>
    </xf>
    <xf numFmtId="165" fontId="8" fillId="0" borderId="1" xfId="81" applyNumberFormat="1" applyFill="1" applyBorder="1" applyAlignment="1">
      <alignment horizontal="left" vertical="top" wrapText="1"/>
    </xf>
    <xf numFmtId="177" fontId="8" fillId="0" borderId="1" xfId="81" applyNumberFormat="1" applyFill="1" applyBorder="1" applyAlignment="1">
      <alignment horizontal="right" vertical="top" wrapText="1"/>
    </xf>
    <xf numFmtId="0" fontId="8" fillId="0" borderId="0" xfId="0" applyFont="1" applyFill="1"/>
    <xf numFmtId="165" fontId="8" fillId="0" borderId="1" xfId="0" applyNumberFormat="1" applyFont="1" applyFill="1" applyBorder="1" applyAlignment="1">
      <alignment horizontal="left" vertical="top"/>
    </xf>
    <xf numFmtId="4" fontId="51" fillId="26" borderId="1" xfId="0" applyNumberFormat="1" applyFont="1" applyFill="1" applyBorder="1" applyAlignment="1">
      <alignment horizontal="center" vertical="top" wrapText="1"/>
    </xf>
    <xf numFmtId="165" fontId="51" fillId="0" borderId="1" xfId="0" applyNumberFormat="1" applyFont="1" applyFill="1" applyBorder="1" applyAlignment="1">
      <alignment horizontal="left" vertical="top" wrapText="1"/>
    </xf>
    <xf numFmtId="178" fontId="8" fillId="0" borderId="1" xfId="0" applyNumberFormat="1" applyFont="1" applyFill="1" applyBorder="1" applyAlignment="1">
      <alignment horizontal="center" vertical="top"/>
    </xf>
    <xf numFmtId="178" fontId="8" fillId="0" borderId="1" xfId="0" applyNumberFormat="1" applyFont="1" applyFill="1" applyBorder="1" applyAlignment="1">
      <alignment horizontal="center" vertical="top" wrapText="1"/>
    </xf>
    <xf numFmtId="178" fontId="8" fillId="0" borderId="1" xfId="0" applyNumberFormat="1" applyFont="1" applyFill="1" applyBorder="1" applyAlignment="1">
      <alignment horizontal="left" vertical="top" wrapText="1"/>
    </xf>
    <xf numFmtId="7" fontId="8" fillId="0" borderId="20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left" vertical="center" wrapText="1"/>
    </xf>
    <xf numFmtId="1" fontId="8" fillId="0" borderId="2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vertical="top"/>
    </xf>
    <xf numFmtId="0" fontId="8" fillId="0" borderId="20" xfId="0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167" fontId="8" fillId="0" borderId="1" xfId="81" applyNumberFormat="1" applyFill="1" applyBorder="1" applyAlignment="1">
      <alignment horizontal="center" vertical="top"/>
    </xf>
    <xf numFmtId="165" fontId="8" fillId="0" borderId="1" xfId="81" applyNumberFormat="1" applyFill="1" applyBorder="1" applyAlignment="1">
      <alignment horizontal="center" vertical="top" wrapText="1"/>
    </xf>
    <xf numFmtId="164" fontId="8" fillId="0" borderId="53" xfId="81" applyNumberFormat="1" applyFill="1" applyBorder="1" applyAlignment="1">
      <alignment horizontal="center" vertical="top" wrapText="1"/>
    </xf>
    <xf numFmtId="0" fontId="9" fillId="0" borderId="35" xfId="81" applyFont="1" applyFill="1" applyBorder="1" applyAlignment="1">
      <alignment vertical="top" wrapText="1"/>
    </xf>
    <xf numFmtId="0" fontId="9" fillId="0" borderId="0" xfId="81" applyFont="1" applyFill="1" applyAlignment="1">
      <alignment vertical="top"/>
    </xf>
    <xf numFmtId="164" fontId="8" fillId="0" borderId="2" xfId="81" applyNumberFormat="1" applyFill="1" applyBorder="1" applyAlignment="1">
      <alignment horizontal="left" vertical="top" wrapText="1"/>
    </xf>
    <xf numFmtId="164" fontId="8" fillId="0" borderId="2" xfId="81" applyNumberFormat="1" applyFill="1" applyBorder="1" applyAlignment="1">
      <alignment horizontal="center" vertical="top" wrapText="1"/>
    </xf>
    <xf numFmtId="0" fontId="8" fillId="0" borderId="2" xfId="81" applyFill="1" applyBorder="1" applyAlignment="1">
      <alignment horizontal="center" vertical="top" wrapText="1"/>
    </xf>
    <xf numFmtId="166" fontId="8" fillId="0" borderId="2" xfId="81" applyNumberFormat="1" applyFill="1" applyBorder="1" applyAlignment="1" applyProtection="1">
      <alignment vertical="top"/>
      <protection locked="0"/>
    </xf>
    <xf numFmtId="166" fontId="8" fillId="0" borderId="2" xfId="81" applyNumberFormat="1" applyFill="1" applyBorder="1" applyAlignment="1">
      <alignment vertical="top"/>
    </xf>
    <xf numFmtId="177" fontId="8" fillId="0" borderId="34" xfId="0" applyNumberFormat="1" applyFont="1" applyFill="1" applyBorder="1" applyAlignment="1">
      <alignment horizontal="right" vertical="top"/>
    </xf>
    <xf numFmtId="166" fontId="8" fillId="0" borderId="34" xfId="0" applyNumberFormat="1" applyFont="1" applyFill="1" applyBorder="1" applyAlignment="1" applyProtection="1">
      <alignment vertical="top"/>
      <protection locked="0"/>
    </xf>
    <xf numFmtId="4" fontId="8" fillId="0" borderId="1" xfId="81" applyNumberFormat="1" applyFill="1" applyBorder="1" applyAlignment="1">
      <alignment horizontal="center" vertical="top" wrapText="1"/>
    </xf>
    <xf numFmtId="1" fontId="8" fillId="0" borderId="1" xfId="81" applyNumberFormat="1" applyFill="1" applyBorder="1" applyAlignment="1">
      <alignment horizontal="right" vertical="top" wrapText="1"/>
    </xf>
    <xf numFmtId="0" fontId="8" fillId="0" borderId="1" xfId="81" applyFill="1" applyBorder="1" applyAlignment="1">
      <alignment vertical="center"/>
    </xf>
    <xf numFmtId="166" fontId="8" fillId="0" borderId="1" xfId="81" applyNumberFormat="1" applyFill="1" applyBorder="1" applyAlignment="1">
      <alignment vertical="top" wrapText="1"/>
    </xf>
    <xf numFmtId="165" fontId="8" fillId="0" borderId="1" xfId="81" applyNumberFormat="1" applyFill="1" applyBorder="1" applyAlignment="1">
      <alignment horizontal="right" vertical="top" wrapText="1"/>
    </xf>
    <xf numFmtId="164" fontId="8" fillId="0" borderId="1" xfId="80" applyNumberFormat="1" applyFont="1" applyBorder="1" applyAlignment="1">
      <alignment vertical="top" wrapText="1"/>
    </xf>
    <xf numFmtId="164" fontId="8" fillId="0" borderId="2" xfId="80" applyNumberFormat="1" applyFont="1" applyBorder="1" applyAlignment="1">
      <alignment horizontal="left" vertical="top" wrapText="1"/>
    </xf>
    <xf numFmtId="164" fontId="8" fillId="0" borderId="2" xfId="80" applyNumberFormat="1" applyFont="1" applyBorder="1" applyAlignment="1">
      <alignment horizontal="center" vertical="top" wrapText="1"/>
    </xf>
    <xf numFmtId="0" fontId="8" fillId="0" borderId="2" xfId="80" applyFont="1" applyBorder="1" applyAlignment="1">
      <alignment horizontal="center" vertical="top" wrapText="1"/>
    </xf>
    <xf numFmtId="166" fontId="8" fillId="0" borderId="2" xfId="80" applyNumberFormat="1" applyFont="1" applyBorder="1" applyAlignment="1" applyProtection="1">
      <alignment vertical="top"/>
      <protection locked="0"/>
    </xf>
    <xf numFmtId="166" fontId="8" fillId="0" borderId="2" xfId="80" applyNumberFormat="1" applyFont="1" applyBorder="1" applyAlignment="1">
      <alignment vertical="top"/>
    </xf>
    <xf numFmtId="1" fontId="51" fillId="0" borderId="1" xfId="0" applyNumberFormat="1" applyFont="1" applyFill="1" applyBorder="1" applyAlignment="1">
      <alignment horizontal="right" vertical="top"/>
    </xf>
    <xf numFmtId="0" fontId="51" fillId="26" borderId="1" xfId="0" applyFont="1" applyFill="1" applyBorder="1" applyAlignment="1">
      <alignment vertical="center"/>
    </xf>
    <xf numFmtId="164" fontId="8" fillId="0" borderId="53" xfId="0" applyNumberFormat="1" applyFont="1" applyFill="1" applyBorder="1" applyAlignment="1">
      <alignment horizontal="center" vertical="top" wrapText="1"/>
    </xf>
    <xf numFmtId="177" fontId="51" fillId="0" borderId="1" xfId="0" applyNumberFormat="1" applyFont="1" applyFill="1" applyBorder="1" applyAlignment="1">
      <alignment horizontal="right" vertical="top" wrapText="1"/>
    </xf>
    <xf numFmtId="0" fontId="9" fillId="0" borderId="54" xfId="0" applyFont="1" applyFill="1" applyBorder="1"/>
    <xf numFmtId="164" fontId="8" fillId="0" borderId="34" xfId="80" applyNumberFormat="1" applyFont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vertical="top" wrapText="1"/>
    </xf>
    <xf numFmtId="1" fontId="51" fillId="0" borderId="1" xfId="0" applyNumberFormat="1" applyFont="1" applyFill="1" applyBorder="1" applyAlignment="1">
      <alignment horizontal="right" vertical="top" wrapText="1"/>
    </xf>
    <xf numFmtId="166" fontId="51" fillId="0" borderId="1" xfId="0" applyNumberFormat="1" applyFont="1" applyFill="1" applyBorder="1" applyAlignment="1">
      <alignment vertical="top" wrapText="1"/>
    </xf>
    <xf numFmtId="164" fontId="6" fillId="25" borderId="55" xfId="0" applyNumberFormat="1" applyFont="1" applyFill="1" applyBorder="1" applyAlignment="1" applyProtection="1">
      <alignment horizontal="left" vertical="center" wrapText="1"/>
    </xf>
    <xf numFmtId="1" fontId="0" fillId="2" borderId="56" xfId="0" applyNumberFormat="1" applyBorder="1" applyAlignment="1">
      <alignment horizontal="center" vertical="top"/>
    </xf>
    <xf numFmtId="7" fontId="0" fillId="2" borderId="56" xfId="0" applyNumberFormat="1" applyBorder="1" applyAlignment="1">
      <alignment horizontal="right"/>
    </xf>
    <xf numFmtId="7" fontId="0" fillId="2" borderId="55" xfId="0" applyNumberFormat="1" applyBorder="1" applyAlignment="1">
      <alignment horizontal="right"/>
    </xf>
    <xf numFmtId="0" fontId="2" fillId="2" borderId="55" xfId="0" applyNumberFormat="1" applyFont="1" applyBorder="1" applyAlignment="1">
      <alignment vertical="top"/>
    </xf>
    <xf numFmtId="1" fontId="0" fillId="2" borderId="56" xfId="0" applyNumberFormat="1" applyBorder="1" applyAlignment="1">
      <alignment vertical="top"/>
    </xf>
    <xf numFmtId="177" fontId="51" fillId="0" borderId="1" xfId="81" applyNumberFormat="1" applyFont="1" applyFill="1" applyBorder="1" applyAlignment="1" applyProtection="1">
      <alignment horizontal="right" vertical="top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5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53" fillId="2" borderId="46" xfId="0" applyNumberFormat="1" applyFont="1" applyBorder="1" applyAlignment="1">
      <alignment horizontal="left" vertical="center" wrapText="1"/>
    </xf>
    <xf numFmtId="0" fontId="8" fillId="2" borderId="47" xfId="0" applyNumberFormat="1" applyFont="1" applyBorder="1" applyAlignment="1">
      <alignment vertical="center" wrapText="1"/>
    </xf>
    <xf numFmtId="0" fontId="8" fillId="2" borderId="48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BF649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8.5546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  <col min="9" max="9" width="12.88671875" customWidth="1"/>
    <col min="10" max="10" width="37.5546875" customWidth="1"/>
  </cols>
  <sheetData>
    <row r="1" spans="1:10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10" x14ac:dyDescent="0.2">
      <c r="A2" s="30"/>
      <c r="B2" s="15" t="s">
        <v>641</v>
      </c>
      <c r="C2" s="2"/>
      <c r="D2" s="2"/>
      <c r="E2" s="2"/>
      <c r="F2" s="2"/>
      <c r="G2" s="30"/>
      <c r="H2" s="2"/>
    </row>
    <row r="3" spans="1:10" x14ac:dyDescent="0.2">
      <c r="A3" s="19"/>
      <c r="B3" s="14" t="s">
        <v>1</v>
      </c>
      <c r="C3" s="38"/>
      <c r="D3" s="38"/>
      <c r="E3" s="38"/>
      <c r="F3" s="38"/>
      <c r="G3" s="37"/>
      <c r="H3" s="36"/>
    </row>
    <row r="4" spans="1:10" x14ac:dyDescent="0.2">
      <c r="A4" s="55" t="s">
        <v>26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10" ht="15.75" thickBot="1" x14ac:dyDescent="0.25">
      <c r="A5" s="25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10" s="43" customFormat="1" ht="33" customHeight="1" thickTop="1" x14ac:dyDescent="0.2">
      <c r="A6" s="41"/>
      <c r="B6" s="40" t="s">
        <v>12</v>
      </c>
      <c r="C6" s="214" t="s">
        <v>245</v>
      </c>
      <c r="D6" s="215"/>
      <c r="E6" s="215"/>
      <c r="F6" s="216"/>
      <c r="G6" s="59"/>
      <c r="H6" s="60" t="s">
        <v>2</v>
      </c>
    </row>
    <row r="7" spans="1:10" ht="33" customHeight="1" x14ac:dyDescent="0.2">
      <c r="A7" s="21"/>
      <c r="B7" s="17"/>
      <c r="C7" s="34" t="s">
        <v>19</v>
      </c>
      <c r="D7" s="11"/>
      <c r="E7" s="9" t="s">
        <v>2</v>
      </c>
      <c r="F7" s="9" t="s">
        <v>2</v>
      </c>
      <c r="G7" s="21" t="s">
        <v>2</v>
      </c>
      <c r="H7" s="24"/>
    </row>
    <row r="8" spans="1:10" s="88" customFormat="1" ht="30" customHeight="1" x14ac:dyDescent="0.2">
      <c r="A8" s="80" t="s">
        <v>78</v>
      </c>
      <c r="B8" s="81" t="s">
        <v>149</v>
      </c>
      <c r="C8" s="82" t="s">
        <v>79</v>
      </c>
      <c r="D8" s="83" t="s">
        <v>246</v>
      </c>
      <c r="E8" s="84" t="s">
        <v>28</v>
      </c>
      <c r="F8" s="85">
        <v>145</v>
      </c>
      <c r="G8" s="86"/>
      <c r="H8" s="87">
        <f t="shared" ref="H8:H9" si="0">ROUND(G8*F8,2)</f>
        <v>0</v>
      </c>
    </row>
    <row r="9" spans="1:10" s="88" customFormat="1" ht="30" customHeight="1" x14ac:dyDescent="0.2">
      <c r="A9" s="89" t="s">
        <v>80</v>
      </c>
      <c r="B9" s="81" t="s">
        <v>29</v>
      </c>
      <c r="C9" s="82" t="s">
        <v>81</v>
      </c>
      <c r="D9" s="83" t="s">
        <v>246</v>
      </c>
      <c r="E9" s="84" t="s">
        <v>30</v>
      </c>
      <c r="F9" s="85">
        <v>250</v>
      </c>
      <c r="G9" s="86"/>
      <c r="H9" s="87">
        <f t="shared" si="0"/>
        <v>0</v>
      </c>
    </row>
    <row r="10" spans="1:10" s="88" customFormat="1" ht="30" customHeight="1" x14ac:dyDescent="0.2">
      <c r="A10" s="89" t="s">
        <v>82</v>
      </c>
      <c r="B10" s="81" t="s">
        <v>83</v>
      </c>
      <c r="C10" s="82" t="s">
        <v>247</v>
      </c>
      <c r="D10" s="83" t="s">
        <v>246</v>
      </c>
      <c r="E10" s="84"/>
      <c r="F10" s="90"/>
      <c r="G10" s="91">
        <v>0</v>
      </c>
      <c r="H10" s="87"/>
    </row>
    <row r="11" spans="1:10" s="88" customFormat="1" ht="30" customHeight="1" x14ac:dyDescent="0.2">
      <c r="A11" s="89" t="s">
        <v>248</v>
      </c>
      <c r="B11" s="92" t="s">
        <v>31</v>
      </c>
      <c r="C11" s="82" t="s">
        <v>249</v>
      </c>
      <c r="D11" s="83" t="s">
        <v>2</v>
      </c>
      <c r="E11" s="84" t="s">
        <v>32</v>
      </c>
      <c r="F11" s="85">
        <v>150</v>
      </c>
      <c r="G11" s="86"/>
      <c r="H11" s="87">
        <f t="shared" ref="H11:H16" si="1">ROUND(G11*F11,2)</f>
        <v>0</v>
      </c>
    </row>
    <row r="12" spans="1:10" s="88" customFormat="1" ht="33" customHeight="1" x14ac:dyDescent="0.2">
      <c r="A12" s="89" t="s">
        <v>33</v>
      </c>
      <c r="B12" s="81" t="s">
        <v>84</v>
      </c>
      <c r="C12" s="82" t="s">
        <v>34</v>
      </c>
      <c r="D12" s="83" t="s">
        <v>246</v>
      </c>
      <c r="E12" s="84"/>
      <c r="F12" s="90"/>
      <c r="G12" s="91">
        <v>0</v>
      </c>
      <c r="H12" s="87"/>
    </row>
    <row r="13" spans="1:10" s="102" customFormat="1" ht="33" customHeight="1" x14ac:dyDescent="0.2">
      <c r="A13" s="93" t="s">
        <v>250</v>
      </c>
      <c r="B13" s="94" t="s">
        <v>31</v>
      </c>
      <c r="C13" s="95" t="s">
        <v>251</v>
      </c>
      <c r="D13" s="96" t="s">
        <v>2</v>
      </c>
      <c r="E13" s="97" t="s">
        <v>28</v>
      </c>
      <c r="F13" s="98">
        <v>35</v>
      </c>
      <c r="G13" s="63"/>
      <c r="H13" s="99">
        <f t="shared" ref="H13" si="2">ROUND(G13*F13,2)</f>
        <v>0</v>
      </c>
      <c r="I13" s="100"/>
      <c r="J13" s="101"/>
    </row>
    <row r="14" spans="1:10" s="88" customFormat="1" ht="30" customHeight="1" x14ac:dyDescent="0.2">
      <c r="A14" s="80" t="s">
        <v>35</v>
      </c>
      <c r="B14" s="81" t="s">
        <v>85</v>
      </c>
      <c r="C14" s="82" t="s">
        <v>36</v>
      </c>
      <c r="D14" s="83" t="s">
        <v>246</v>
      </c>
      <c r="E14" s="84" t="s">
        <v>30</v>
      </c>
      <c r="F14" s="85">
        <v>3400</v>
      </c>
      <c r="G14" s="86"/>
      <c r="H14" s="87">
        <f t="shared" si="1"/>
        <v>0</v>
      </c>
    </row>
    <row r="15" spans="1:10" s="88" customFormat="1" ht="30" customHeight="1" x14ac:dyDescent="0.2">
      <c r="A15" s="89" t="s">
        <v>86</v>
      </c>
      <c r="B15" s="81" t="s">
        <v>87</v>
      </c>
      <c r="C15" s="82" t="s">
        <v>252</v>
      </c>
      <c r="D15" s="83" t="s">
        <v>253</v>
      </c>
      <c r="E15" s="84"/>
      <c r="F15" s="90"/>
      <c r="G15" s="87">
        <v>0</v>
      </c>
      <c r="H15" s="87">
        <f t="shared" si="1"/>
        <v>0</v>
      </c>
    </row>
    <row r="16" spans="1:10" s="88" customFormat="1" ht="30" customHeight="1" x14ac:dyDescent="0.2">
      <c r="A16" s="89" t="s">
        <v>254</v>
      </c>
      <c r="B16" s="92" t="s">
        <v>31</v>
      </c>
      <c r="C16" s="82" t="s">
        <v>255</v>
      </c>
      <c r="D16" s="83" t="s">
        <v>2</v>
      </c>
      <c r="E16" s="84" t="s">
        <v>30</v>
      </c>
      <c r="F16" s="85">
        <v>250</v>
      </c>
      <c r="G16" s="86"/>
      <c r="H16" s="87">
        <f t="shared" si="1"/>
        <v>0</v>
      </c>
    </row>
    <row r="17" spans="1:8" s="88" customFormat="1" ht="30" customHeight="1" x14ac:dyDescent="0.2">
      <c r="A17" s="89" t="s">
        <v>256</v>
      </c>
      <c r="B17" s="81" t="s">
        <v>88</v>
      </c>
      <c r="C17" s="82" t="s">
        <v>89</v>
      </c>
      <c r="D17" s="83" t="s">
        <v>257</v>
      </c>
      <c r="E17" s="84"/>
      <c r="F17" s="90"/>
      <c r="G17" s="91">
        <v>0</v>
      </c>
      <c r="H17" s="87"/>
    </row>
    <row r="18" spans="1:8" s="88" customFormat="1" ht="30" customHeight="1" x14ac:dyDescent="0.2">
      <c r="A18" s="89" t="s">
        <v>258</v>
      </c>
      <c r="B18" s="92" t="s">
        <v>31</v>
      </c>
      <c r="C18" s="82" t="s">
        <v>259</v>
      </c>
      <c r="D18" s="83" t="s">
        <v>2</v>
      </c>
      <c r="E18" s="84" t="s">
        <v>30</v>
      </c>
      <c r="F18" s="85">
        <v>250</v>
      </c>
      <c r="G18" s="86"/>
      <c r="H18" s="87">
        <f t="shared" ref="H18" si="3">ROUND(G18*F18,2)</f>
        <v>0</v>
      </c>
    </row>
    <row r="19" spans="1:8" ht="33" customHeight="1" x14ac:dyDescent="0.2">
      <c r="A19" s="21"/>
      <c r="B19" s="17"/>
      <c r="C19" s="35" t="s">
        <v>239</v>
      </c>
      <c r="D19" s="11"/>
      <c r="E19" s="8"/>
      <c r="F19" s="11"/>
      <c r="G19" s="21"/>
      <c r="H19" s="24"/>
    </row>
    <row r="20" spans="1:8" s="88" customFormat="1" ht="30" customHeight="1" x14ac:dyDescent="0.2">
      <c r="A20" s="103" t="s">
        <v>60</v>
      </c>
      <c r="B20" s="81" t="s">
        <v>90</v>
      </c>
      <c r="C20" s="82" t="s">
        <v>61</v>
      </c>
      <c r="D20" s="83" t="s">
        <v>246</v>
      </c>
      <c r="E20" s="84"/>
      <c r="F20" s="90"/>
      <c r="G20" s="91">
        <v>0</v>
      </c>
      <c r="H20" s="87"/>
    </row>
    <row r="21" spans="1:8" s="88" customFormat="1" ht="30" customHeight="1" x14ac:dyDescent="0.2">
      <c r="A21" s="103" t="s">
        <v>62</v>
      </c>
      <c r="B21" s="92" t="s">
        <v>31</v>
      </c>
      <c r="C21" s="82" t="s">
        <v>63</v>
      </c>
      <c r="D21" s="83" t="s">
        <v>2</v>
      </c>
      <c r="E21" s="84" t="s">
        <v>30</v>
      </c>
      <c r="F21" s="85">
        <v>220</v>
      </c>
      <c r="G21" s="86"/>
      <c r="H21" s="87">
        <f>ROUND(G21*F21,2)</f>
        <v>0</v>
      </c>
    </row>
    <row r="22" spans="1:8" s="88" customFormat="1" ht="30" customHeight="1" x14ac:dyDescent="0.2">
      <c r="A22" s="103" t="s">
        <v>269</v>
      </c>
      <c r="B22" s="81" t="s">
        <v>91</v>
      </c>
      <c r="C22" s="82" t="s">
        <v>270</v>
      </c>
      <c r="D22" s="83" t="s">
        <v>150</v>
      </c>
      <c r="E22" s="84"/>
      <c r="F22" s="90"/>
      <c r="G22" s="91">
        <v>0</v>
      </c>
      <c r="H22" s="87"/>
    </row>
    <row r="23" spans="1:8" s="88" customFormat="1" ht="30" customHeight="1" x14ac:dyDescent="0.2">
      <c r="A23" s="103" t="s">
        <v>271</v>
      </c>
      <c r="B23" s="92" t="s">
        <v>31</v>
      </c>
      <c r="C23" s="82" t="s">
        <v>167</v>
      </c>
      <c r="D23" s="83" t="s">
        <v>2</v>
      </c>
      <c r="E23" s="84" t="s">
        <v>30</v>
      </c>
      <c r="F23" s="85">
        <v>225</v>
      </c>
      <c r="G23" s="86"/>
      <c r="H23" s="87">
        <f>ROUND(G23*F23,2)</f>
        <v>0</v>
      </c>
    </row>
    <row r="24" spans="1:8" s="88" customFormat="1" ht="30" customHeight="1" x14ac:dyDescent="0.2">
      <c r="A24" s="103" t="s">
        <v>262</v>
      </c>
      <c r="B24" s="81" t="s">
        <v>92</v>
      </c>
      <c r="C24" s="82" t="s">
        <v>263</v>
      </c>
      <c r="D24" s="83" t="s">
        <v>150</v>
      </c>
      <c r="E24" s="84"/>
      <c r="F24" s="90"/>
      <c r="G24" s="91">
        <v>0</v>
      </c>
      <c r="H24" s="87"/>
    </row>
    <row r="25" spans="1:8" s="88" customFormat="1" ht="30" customHeight="1" x14ac:dyDescent="0.2">
      <c r="A25" s="103" t="s">
        <v>264</v>
      </c>
      <c r="B25" s="92" t="s">
        <v>31</v>
      </c>
      <c r="C25" s="82" t="s">
        <v>168</v>
      </c>
      <c r="D25" s="83" t="s">
        <v>2</v>
      </c>
      <c r="E25" s="84" t="s">
        <v>30</v>
      </c>
      <c r="F25" s="85">
        <v>5</v>
      </c>
      <c r="G25" s="86"/>
      <c r="H25" s="87">
        <f t="shared" ref="H25:H28" si="4">ROUND(G25*F25,2)</f>
        <v>0</v>
      </c>
    </row>
    <row r="26" spans="1:8" s="88" customFormat="1" ht="30" customHeight="1" x14ac:dyDescent="0.2">
      <c r="A26" s="103" t="s">
        <v>265</v>
      </c>
      <c r="B26" s="92" t="s">
        <v>38</v>
      </c>
      <c r="C26" s="82" t="s">
        <v>169</v>
      </c>
      <c r="D26" s="83" t="s">
        <v>2</v>
      </c>
      <c r="E26" s="84" t="s">
        <v>30</v>
      </c>
      <c r="F26" s="85">
        <v>110</v>
      </c>
      <c r="G26" s="86"/>
      <c r="H26" s="87">
        <f t="shared" si="4"/>
        <v>0</v>
      </c>
    </row>
    <row r="27" spans="1:8" s="88" customFormat="1" ht="30" customHeight="1" x14ac:dyDescent="0.2">
      <c r="A27" s="103" t="s">
        <v>266</v>
      </c>
      <c r="B27" s="92" t="s">
        <v>48</v>
      </c>
      <c r="C27" s="82" t="s">
        <v>267</v>
      </c>
      <c r="D27" s="83" t="s">
        <v>2</v>
      </c>
      <c r="E27" s="84" t="s">
        <v>30</v>
      </c>
      <c r="F27" s="85">
        <v>25</v>
      </c>
      <c r="G27" s="86"/>
      <c r="H27" s="87">
        <f t="shared" si="4"/>
        <v>0</v>
      </c>
    </row>
    <row r="28" spans="1:8" s="88" customFormat="1" ht="30" customHeight="1" x14ac:dyDescent="0.2">
      <c r="A28" s="103" t="s">
        <v>268</v>
      </c>
      <c r="B28" s="92" t="s">
        <v>56</v>
      </c>
      <c r="C28" s="82" t="s">
        <v>170</v>
      </c>
      <c r="D28" s="83" t="s">
        <v>2</v>
      </c>
      <c r="E28" s="84" t="s">
        <v>30</v>
      </c>
      <c r="F28" s="85">
        <v>390</v>
      </c>
      <c r="G28" s="86"/>
      <c r="H28" s="87">
        <f t="shared" si="4"/>
        <v>0</v>
      </c>
    </row>
    <row r="29" spans="1:8" s="88" customFormat="1" ht="30" customHeight="1" x14ac:dyDescent="0.2">
      <c r="A29" s="103" t="s">
        <v>39</v>
      </c>
      <c r="B29" s="81" t="s">
        <v>93</v>
      </c>
      <c r="C29" s="82" t="s">
        <v>40</v>
      </c>
      <c r="D29" s="83" t="s">
        <v>150</v>
      </c>
      <c r="E29" s="84"/>
      <c r="F29" s="90"/>
      <c r="G29" s="91">
        <v>0</v>
      </c>
      <c r="H29" s="87"/>
    </row>
    <row r="30" spans="1:8" s="88" customFormat="1" ht="30" customHeight="1" x14ac:dyDescent="0.2">
      <c r="A30" s="103" t="s">
        <v>41</v>
      </c>
      <c r="B30" s="92" t="s">
        <v>31</v>
      </c>
      <c r="C30" s="82" t="s">
        <v>42</v>
      </c>
      <c r="D30" s="83" t="s">
        <v>2</v>
      </c>
      <c r="E30" s="84" t="s">
        <v>37</v>
      </c>
      <c r="F30" s="85">
        <v>260</v>
      </c>
      <c r="G30" s="86"/>
      <c r="H30" s="87">
        <f>ROUND(G30*F30,2)</f>
        <v>0</v>
      </c>
    </row>
    <row r="31" spans="1:8" s="88" customFormat="1" ht="30" customHeight="1" x14ac:dyDescent="0.2">
      <c r="A31" s="103" t="s">
        <v>43</v>
      </c>
      <c r="B31" s="81" t="s">
        <v>100</v>
      </c>
      <c r="C31" s="82" t="s">
        <v>44</v>
      </c>
      <c r="D31" s="83" t="s">
        <v>150</v>
      </c>
      <c r="E31" s="84"/>
      <c r="F31" s="90"/>
      <c r="G31" s="91">
        <v>0</v>
      </c>
      <c r="H31" s="87"/>
    </row>
    <row r="32" spans="1:8" s="88" customFormat="1" ht="30" customHeight="1" x14ac:dyDescent="0.2">
      <c r="A32" s="103" t="s">
        <v>45</v>
      </c>
      <c r="B32" s="124" t="s">
        <v>31</v>
      </c>
      <c r="C32" s="106" t="s">
        <v>46</v>
      </c>
      <c r="D32" s="107" t="s">
        <v>2</v>
      </c>
      <c r="E32" s="108" t="s">
        <v>37</v>
      </c>
      <c r="F32" s="109">
        <v>235</v>
      </c>
      <c r="G32" s="110"/>
      <c r="H32" s="111">
        <f>ROUND(G32*F32,2)</f>
        <v>0</v>
      </c>
    </row>
    <row r="33" spans="1:8" s="88" customFormat="1" ht="30" customHeight="1" x14ac:dyDescent="0.2">
      <c r="A33" s="103" t="s">
        <v>171</v>
      </c>
      <c r="B33" s="125" t="s">
        <v>104</v>
      </c>
      <c r="C33" s="126" t="s">
        <v>172</v>
      </c>
      <c r="D33" s="127" t="s">
        <v>94</v>
      </c>
      <c r="E33" s="128"/>
      <c r="F33" s="142"/>
      <c r="G33" s="140">
        <v>0</v>
      </c>
      <c r="H33" s="129"/>
    </row>
    <row r="34" spans="1:8" s="88" customFormat="1" ht="30" customHeight="1" x14ac:dyDescent="0.2">
      <c r="A34" s="103" t="s">
        <v>173</v>
      </c>
      <c r="B34" s="92" t="s">
        <v>261</v>
      </c>
      <c r="C34" s="82" t="s">
        <v>95</v>
      </c>
      <c r="D34" s="83" t="s">
        <v>174</v>
      </c>
      <c r="E34" s="84"/>
      <c r="F34" s="90"/>
      <c r="G34" s="91">
        <v>0</v>
      </c>
      <c r="H34" s="87"/>
    </row>
    <row r="35" spans="1:8" s="88" customFormat="1" ht="30" customHeight="1" x14ac:dyDescent="0.2">
      <c r="A35" s="103" t="s">
        <v>175</v>
      </c>
      <c r="B35" s="104" t="s">
        <v>96</v>
      </c>
      <c r="C35" s="82" t="s">
        <v>176</v>
      </c>
      <c r="D35" s="83"/>
      <c r="E35" s="84" t="s">
        <v>30</v>
      </c>
      <c r="F35" s="85">
        <v>15</v>
      </c>
      <c r="G35" s="86"/>
      <c r="H35" s="87">
        <f t="shared" ref="H35:H40" si="5">ROUND(G35*F35,2)</f>
        <v>0</v>
      </c>
    </row>
    <row r="36" spans="1:8" s="88" customFormat="1" ht="30" customHeight="1" x14ac:dyDescent="0.2">
      <c r="A36" s="103" t="s">
        <v>177</v>
      </c>
      <c r="B36" s="104" t="s">
        <v>97</v>
      </c>
      <c r="C36" s="82" t="s">
        <v>178</v>
      </c>
      <c r="D36" s="83"/>
      <c r="E36" s="84" t="s">
        <v>30</v>
      </c>
      <c r="F36" s="85">
        <v>150</v>
      </c>
      <c r="G36" s="86"/>
      <c r="H36" s="87">
        <f t="shared" si="5"/>
        <v>0</v>
      </c>
    </row>
    <row r="37" spans="1:8" s="88" customFormat="1" ht="30" customHeight="1" x14ac:dyDescent="0.2">
      <c r="A37" s="103" t="s">
        <v>203</v>
      </c>
      <c r="B37" s="104" t="s">
        <v>98</v>
      </c>
      <c r="C37" s="82" t="s">
        <v>204</v>
      </c>
      <c r="D37" s="83" t="s">
        <v>2</v>
      </c>
      <c r="E37" s="84" t="s">
        <v>30</v>
      </c>
      <c r="F37" s="85">
        <v>35</v>
      </c>
      <c r="G37" s="86"/>
      <c r="H37" s="87">
        <f t="shared" si="5"/>
        <v>0</v>
      </c>
    </row>
    <row r="38" spans="1:8" s="88" customFormat="1" ht="30" customHeight="1" x14ac:dyDescent="0.2">
      <c r="A38" s="103" t="s">
        <v>205</v>
      </c>
      <c r="B38" s="81" t="s">
        <v>108</v>
      </c>
      <c r="C38" s="82" t="s">
        <v>207</v>
      </c>
      <c r="D38" s="83" t="s">
        <v>94</v>
      </c>
      <c r="E38" s="84" t="s">
        <v>30</v>
      </c>
      <c r="F38" s="85">
        <v>10</v>
      </c>
      <c r="G38" s="86"/>
      <c r="H38" s="87">
        <f t="shared" si="5"/>
        <v>0</v>
      </c>
    </row>
    <row r="39" spans="1:8" s="88" customFormat="1" ht="30" customHeight="1" x14ac:dyDescent="0.2">
      <c r="A39" s="103" t="s">
        <v>236</v>
      </c>
      <c r="B39" s="81" t="s">
        <v>110</v>
      </c>
      <c r="C39" s="82" t="s">
        <v>237</v>
      </c>
      <c r="D39" s="83" t="s">
        <v>94</v>
      </c>
      <c r="E39" s="84" t="s">
        <v>30</v>
      </c>
      <c r="F39" s="85">
        <v>10</v>
      </c>
      <c r="G39" s="86"/>
      <c r="H39" s="87">
        <f t="shared" si="5"/>
        <v>0</v>
      </c>
    </row>
    <row r="40" spans="1:8" s="88" customFormat="1" ht="30" customHeight="1" x14ac:dyDescent="0.2">
      <c r="A40" s="103" t="s">
        <v>272</v>
      </c>
      <c r="B40" s="81" t="s">
        <v>111</v>
      </c>
      <c r="C40" s="82" t="s">
        <v>273</v>
      </c>
      <c r="D40" s="83" t="s">
        <v>94</v>
      </c>
      <c r="E40" s="84" t="s">
        <v>30</v>
      </c>
      <c r="F40" s="85">
        <v>10</v>
      </c>
      <c r="G40" s="86"/>
      <c r="H40" s="87">
        <f t="shared" si="5"/>
        <v>0</v>
      </c>
    </row>
    <row r="41" spans="1:8" s="88" customFormat="1" ht="30" customHeight="1" x14ac:dyDescent="0.2">
      <c r="A41" s="103" t="s">
        <v>99</v>
      </c>
      <c r="B41" s="81" t="s">
        <v>112</v>
      </c>
      <c r="C41" s="82" t="s">
        <v>49</v>
      </c>
      <c r="D41" s="83" t="s">
        <v>181</v>
      </c>
      <c r="E41" s="84"/>
      <c r="F41" s="90"/>
      <c r="G41" s="91">
        <v>0</v>
      </c>
      <c r="H41" s="87"/>
    </row>
    <row r="42" spans="1:8" s="88" customFormat="1" ht="33" customHeight="1" x14ac:dyDescent="0.2">
      <c r="A42" s="103" t="s">
        <v>231</v>
      </c>
      <c r="B42" s="92" t="s">
        <v>31</v>
      </c>
      <c r="C42" s="82" t="s">
        <v>642</v>
      </c>
      <c r="D42" s="83" t="s">
        <v>232</v>
      </c>
      <c r="E42" s="84"/>
      <c r="F42" s="90"/>
      <c r="G42" s="87">
        <v>0</v>
      </c>
      <c r="H42" s="87"/>
    </row>
    <row r="43" spans="1:8" s="88" customFormat="1" ht="30" customHeight="1" x14ac:dyDescent="0.2">
      <c r="A43" s="103" t="s">
        <v>231</v>
      </c>
      <c r="B43" s="104" t="s">
        <v>275</v>
      </c>
      <c r="C43" s="82" t="s">
        <v>276</v>
      </c>
      <c r="D43" s="83" t="s">
        <v>2</v>
      </c>
      <c r="E43" s="84" t="s">
        <v>47</v>
      </c>
      <c r="F43" s="85">
        <v>740</v>
      </c>
      <c r="G43" s="86"/>
      <c r="H43" s="87">
        <f>ROUND(G43*F43,2)</f>
        <v>0</v>
      </c>
    </row>
    <row r="44" spans="1:8" s="112" customFormat="1" ht="33" customHeight="1" x14ac:dyDescent="0.2">
      <c r="A44" s="103" t="s">
        <v>186</v>
      </c>
      <c r="B44" s="81" t="s">
        <v>114</v>
      </c>
      <c r="C44" s="82" t="s">
        <v>187</v>
      </c>
      <c r="D44" s="83" t="s">
        <v>188</v>
      </c>
      <c r="E44" s="84" t="s">
        <v>30</v>
      </c>
      <c r="F44" s="85">
        <v>5</v>
      </c>
      <c r="G44" s="86"/>
      <c r="H44" s="87">
        <f>ROUND(G44*F44,2)</f>
        <v>0</v>
      </c>
    </row>
    <row r="45" spans="1:8" s="88" customFormat="1" ht="30" customHeight="1" x14ac:dyDescent="0.2">
      <c r="A45" s="103" t="s">
        <v>151</v>
      </c>
      <c r="B45" s="81" t="s">
        <v>116</v>
      </c>
      <c r="C45" s="82" t="s">
        <v>152</v>
      </c>
      <c r="D45" s="83" t="s">
        <v>277</v>
      </c>
      <c r="F45" s="90"/>
      <c r="G45" s="91">
        <v>0</v>
      </c>
      <c r="H45" s="87"/>
    </row>
    <row r="46" spans="1:8" s="88" customFormat="1" ht="30" customHeight="1" x14ac:dyDescent="0.2">
      <c r="A46" s="103" t="s">
        <v>189</v>
      </c>
      <c r="B46" s="92" t="s">
        <v>31</v>
      </c>
      <c r="C46" s="82" t="s">
        <v>190</v>
      </c>
      <c r="D46" s="83"/>
      <c r="E46" s="84"/>
      <c r="F46" s="90"/>
      <c r="G46" s="91">
        <v>0</v>
      </c>
      <c r="H46" s="87"/>
    </row>
    <row r="47" spans="1:8" s="88" customFormat="1" ht="30" customHeight="1" x14ac:dyDescent="0.2">
      <c r="A47" s="103" t="s">
        <v>153</v>
      </c>
      <c r="B47" s="104" t="s">
        <v>96</v>
      </c>
      <c r="C47" s="82" t="s">
        <v>113</v>
      </c>
      <c r="D47" s="83"/>
      <c r="E47" s="84" t="s">
        <v>32</v>
      </c>
      <c r="F47" s="85">
        <v>715</v>
      </c>
      <c r="G47" s="86"/>
      <c r="H47" s="87">
        <f>ROUND(G47*F47,2)</f>
        <v>0</v>
      </c>
    </row>
    <row r="48" spans="1:8" s="88" customFormat="1" ht="30" customHeight="1" x14ac:dyDescent="0.2">
      <c r="A48" s="103" t="s">
        <v>154</v>
      </c>
      <c r="B48" s="92" t="s">
        <v>38</v>
      </c>
      <c r="C48" s="82" t="s">
        <v>64</v>
      </c>
      <c r="D48" s="83"/>
      <c r="E48" s="84"/>
      <c r="F48" s="90"/>
      <c r="G48" s="91">
        <v>0</v>
      </c>
      <c r="H48" s="87"/>
    </row>
    <row r="49" spans="1:9" s="88" customFormat="1" ht="30" customHeight="1" x14ac:dyDescent="0.2">
      <c r="A49" s="103" t="s">
        <v>155</v>
      </c>
      <c r="B49" s="104" t="s">
        <v>96</v>
      </c>
      <c r="C49" s="82" t="s">
        <v>113</v>
      </c>
      <c r="D49" s="83"/>
      <c r="E49" s="84" t="s">
        <v>32</v>
      </c>
      <c r="F49" s="85">
        <v>5</v>
      </c>
      <c r="G49" s="86"/>
      <c r="H49" s="87">
        <f>ROUND(G49*F49,2)</f>
        <v>0</v>
      </c>
    </row>
    <row r="50" spans="1:9" s="88" customFormat="1" ht="30" customHeight="1" x14ac:dyDescent="0.2">
      <c r="A50" s="103" t="s">
        <v>103</v>
      </c>
      <c r="B50" s="81" t="s">
        <v>118</v>
      </c>
      <c r="C50" s="82" t="s">
        <v>105</v>
      </c>
      <c r="D50" s="83" t="s">
        <v>191</v>
      </c>
      <c r="E50" s="84"/>
      <c r="F50" s="90"/>
      <c r="G50" s="91">
        <v>0</v>
      </c>
      <c r="H50" s="87"/>
    </row>
    <row r="51" spans="1:9" s="88" customFormat="1" ht="30" customHeight="1" x14ac:dyDescent="0.2">
      <c r="A51" s="103" t="s">
        <v>106</v>
      </c>
      <c r="B51" s="92" t="s">
        <v>31</v>
      </c>
      <c r="C51" s="82" t="s">
        <v>192</v>
      </c>
      <c r="D51" s="83" t="s">
        <v>2</v>
      </c>
      <c r="E51" s="84" t="s">
        <v>30</v>
      </c>
      <c r="F51" s="85">
        <v>2820</v>
      </c>
      <c r="G51" s="86"/>
      <c r="H51" s="87">
        <f t="shared" ref="H51" si="6">ROUND(G51*F51,2)</f>
        <v>0</v>
      </c>
    </row>
    <row r="52" spans="1:9" s="119" customFormat="1" ht="30" customHeight="1" x14ac:dyDescent="0.2">
      <c r="A52" s="113" t="s">
        <v>278</v>
      </c>
      <c r="B52" s="81" t="s">
        <v>119</v>
      </c>
      <c r="C52" s="114" t="s">
        <v>279</v>
      </c>
      <c r="D52" s="115" t="s">
        <v>630</v>
      </c>
      <c r="E52" s="116" t="s">
        <v>30</v>
      </c>
      <c r="F52" s="85">
        <v>2280</v>
      </c>
      <c r="G52" s="117"/>
      <c r="H52" s="118">
        <f>ROUND(G52*F52,2)</f>
        <v>0</v>
      </c>
    </row>
    <row r="53" spans="1:9" ht="33" customHeight="1" x14ac:dyDescent="0.2">
      <c r="A53" s="21"/>
      <c r="B53" s="7"/>
      <c r="C53" s="35" t="s">
        <v>21</v>
      </c>
      <c r="D53" s="11"/>
      <c r="E53" s="10"/>
      <c r="F53" s="9"/>
      <c r="G53" s="21"/>
      <c r="H53" s="24"/>
    </row>
    <row r="54" spans="1:9" s="88" customFormat="1" ht="30" customHeight="1" x14ac:dyDescent="0.2">
      <c r="A54" s="80" t="s">
        <v>50</v>
      </c>
      <c r="B54" s="81" t="s">
        <v>120</v>
      </c>
      <c r="C54" s="82" t="s">
        <v>51</v>
      </c>
      <c r="D54" s="83" t="s">
        <v>115</v>
      </c>
      <c r="E54" s="84" t="s">
        <v>47</v>
      </c>
      <c r="F54" s="85">
        <v>750</v>
      </c>
      <c r="G54" s="86"/>
      <c r="H54" s="87">
        <f>ROUND(G54*F54,2)</f>
        <v>0</v>
      </c>
    </row>
    <row r="55" spans="1:9" ht="36" customHeight="1" x14ac:dyDescent="0.2">
      <c r="A55" s="21"/>
      <c r="B55" s="7"/>
      <c r="C55" s="35" t="s">
        <v>22</v>
      </c>
      <c r="D55" s="11"/>
      <c r="E55" s="10"/>
      <c r="F55" s="9"/>
      <c r="G55" s="21"/>
      <c r="H55" s="24"/>
    </row>
    <row r="56" spans="1:9" s="88" customFormat="1" ht="30" customHeight="1" x14ac:dyDescent="0.2">
      <c r="A56" s="80" t="s">
        <v>139</v>
      </c>
      <c r="B56" s="81" t="s">
        <v>121</v>
      </c>
      <c r="C56" s="82" t="s">
        <v>140</v>
      </c>
      <c r="D56" s="83" t="s">
        <v>117</v>
      </c>
      <c r="E56" s="84"/>
      <c r="F56" s="120"/>
      <c r="G56" s="91">
        <v>0</v>
      </c>
      <c r="H56" s="121"/>
    </row>
    <row r="57" spans="1:9" s="88" customFormat="1" ht="30" customHeight="1" x14ac:dyDescent="0.2">
      <c r="A57" s="80" t="s">
        <v>141</v>
      </c>
      <c r="B57" s="92" t="s">
        <v>31</v>
      </c>
      <c r="C57" s="82" t="s">
        <v>142</v>
      </c>
      <c r="D57" s="83"/>
      <c r="E57" s="84" t="s">
        <v>37</v>
      </c>
      <c r="F57" s="85">
        <v>1</v>
      </c>
      <c r="G57" s="86"/>
      <c r="H57" s="87">
        <f>ROUND(G57*F57,2)</f>
        <v>0</v>
      </c>
    </row>
    <row r="58" spans="1:9" s="88" customFormat="1" ht="30" customHeight="1" x14ac:dyDescent="0.2">
      <c r="A58" s="80" t="s">
        <v>143</v>
      </c>
      <c r="B58" s="105" t="s">
        <v>123</v>
      </c>
      <c r="C58" s="106" t="s">
        <v>144</v>
      </c>
      <c r="D58" s="107" t="s">
        <v>117</v>
      </c>
      <c r="E58" s="108" t="s">
        <v>47</v>
      </c>
      <c r="F58" s="109">
        <v>10</v>
      </c>
      <c r="G58" s="110"/>
      <c r="H58" s="111">
        <f>ROUND(G58*F58,2)</f>
        <v>0</v>
      </c>
    </row>
    <row r="59" spans="1:9" s="123" customFormat="1" ht="30" customHeight="1" x14ac:dyDescent="0.2">
      <c r="A59" s="80" t="s">
        <v>70</v>
      </c>
      <c r="B59" s="125" t="s">
        <v>125</v>
      </c>
      <c r="C59" s="138" t="s">
        <v>193</v>
      </c>
      <c r="D59" s="132" t="s">
        <v>195</v>
      </c>
      <c r="E59" s="128"/>
      <c r="F59" s="139"/>
      <c r="G59" s="140">
        <v>0</v>
      </c>
      <c r="H59" s="141"/>
      <c r="I59" s="88"/>
    </row>
    <row r="60" spans="1:9" s="88" customFormat="1" ht="33" customHeight="1" x14ac:dyDescent="0.2">
      <c r="A60" s="80" t="s">
        <v>71</v>
      </c>
      <c r="B60" s="92" t="s">
        <v>31</v>
      </c>
      <c r="C60" s="130" t="s">
        <v>233</v>
      </c>
      <c r="D60" s="83"/>
      <c r="E60" s="84" t="s">
        <v>37</v>
      </c>
      <c r="F60" s="85">
        <v>3</v>
      </c>
      <c r="G60" s="86"/>
      <c r="H60" s="87">
        <f t="shared" ref="H60:H61" si="7">ROUND(G60*F60,2)</f>
        <v>0</v>
      </c>
    </row>
    <row r="61" spans="1:9" s="88" customFormat="1" ht="33" customHeight="1" x14ac:dyDescent="0.2">
      <c r="A61" s="80" t="s">
        <v>72</v>
      </c>
      <c r="B61" s="92" t="s">
        <v>38</v>
      </c>
      <c r="C61" s="130" t="s">
        <v>234</v>
      </c>
      <c r="D61" s="83"/>
      <c r="E61" s="84" t="s">
        <v>37</v>
      </c>
      <c r="F61" s="85">
        <v>3</v>
      </c>
      <c r="G61" s="86"/>
      <c r="H61" s="87">
        <f t="shared" si="7"/>
        <v>0</v>
      </c>
    </row>
    <row r="62" spans="1:9" s="123" customFormat="1" ht="30" customHeight="1" x14ac:dyDescent="0.2">
      <c r="A62" s="80" t="s">
        <v>280</v>
      </c>
      <c r="B62" s="81" t="s">
        <v>126</v>
      </c>
      <c r="C62" s="122" t="s">
        <v>281</v>
      </c>
      <c r="D62" s="83" t="s">
        <v>117</v>
      </c>
      <c r="E62" s="84"/>
      <c r="F62" s="120"/>
      <c r="G62" s="91">
        <v>0</v>
      </c>
      <c r="H62" s="121"/>
      <c r="I62" s="88"/>
    </row>
    <row r="63" spans="1:9" s="123" customFormat="1" ht="30" customHeight="1" x14ac:dyDescent="0.2">
      <c r="A63" s="80" t="s">
        <v>282</v>
      </c>
      <c r="B63" s="92" t="s">
        <v>31</v>
      </c>
      <c r="C63" s="122" t="s">
        <v>283</v>
      </c>
      <c r="D63" s="83"/>
      <c r="E63" s="84" t="s">
        <v>37</v>
      </c>
      <c r="F63" s="85">
        <v>8</v>
      </c>
      <c r="G63" s="86"/>
      <c r="H63" s="87">
        <f>ROUND(G63*F63,2)</f>
        <v>0</v>
      </c>
      <c r="I63" s="88"/>
    </row>
    <row r="64" spans="1:9" s="88" customFormat="1" ht="30" customHeight="1" x14ac:dyDescent="0.2">
      <c r="A64" s="80" t="s">
        <v>122</v>
      </c>
      <c r="B64" s="81" t="s">
        <v>127</v>
      </c>
      <c r="C64" s="82" t="s">
        <v>124</v>
      </c>
      <c r="D64" s="83" t="s">
        <v>117</v>
      </c>
      <c r="E64" s="84" t="s">
        <v>37</v>
      </c>
      <c r="F64" s="85">
        <v>8</v>
      </c>
      <c r="G64" s="86"/>
      <c r="H64" s="87">
        <f t="shared" ref="H64" si="8">ROUND(G64*F64,2)</f>
        <v>0</v>
      </c>
    </row>
    <row r="65" spans="1:8" ht="33" customHeight="1" x14ac:dyDescent="0.2">
      <c r="A65" s="21"/>
      <c r="B65" s="13"/>
      <c r="C65" s="35" t="s">
        <v>23</v>
      </c>
      <c r="D65" s="11"/>
      <c r="E65" s="10"/>
      <c r="F65" s="9"/>
      <c r="G65" s="21"/>
      <c r="H65" s="24"/>
    </row>
    <row r="66" spans="1:8" s="88" customFormat="1" ht="33" customHeight="1" x14ac:dyDescent="0.2">
      <c r="A66" s="80" t="s">
        <v>52</v>
      </c>
      <c r="B66" s="81" t="s">
        <v>129</v>
      </c>
      <c r="C66" s="130" t="s">
        <v>194</v>
      </c>
      <c r="D66" s="131" t="s">
        <v>195</v>
      </c>
      <c r="E66" s="84" t="s">
        <v>37</v>
      </c>
      <c r="F66" s="85">
        <v>2</v>
      </c>
      <c r="G66" s="86"/>
      <c r="H66" s="87">
        <f>ROUND(G66*F66,2)</f>
        <v>0</v>
      </c>
    </row>
    <row r="67" spans="1:8" s="88" customFormat="1" ht="30" customHeight="1" x14ac:dyDescent="0.2">
      <c r="A67" s="80" t="s">
        <v>65</v>
      </c>
      <c r="B67" s="81" t="s">
        <v>131</v>
      </c>
      <c r="C67" s="82" t="s">
        <v>73</v>
      </c>
      <c r="D67" s="83" t="s">
        <v>117</v>
      </c>
      <c r="E67" s="84"/>
      <c r="F67" s="120"/>
      <c r="G67" s="87">
        <v>0</v>
      </c>
      <c r="H67" s="121"/>
    </row>
    <row r="68" spans="1:8" s="88" customFormat="1" ht="30" customHeight="1" x14ac:dyDescent="0.2">
      <c r="A68" s="80" t="s">
        <v>74</v>
      </c>
      <c r="B68" s="92" t="s">
        <v>31</v>
      </c>
      <c r="C68" s="82" t="s">
        <v>128</v>
      </c>
      <c r="D68" s="83"/>
      <c r="E68" s="84" t="s">
        <v>66</v>
      </c>
      <c r="F68" s="85">
        <v>1</v>
      </c>
      <c r="G68" s="86"/>
      <c r="H68" s="87">
        <f>ROUND(G68*F68,2)</f>
        <v>0</v>
      </c>
    </row>
    <row r="69" spans="1:8" s="88" customFormat="1" ht="30" customHeight="1" x14ac:dyDescent="0.2">
      <c r="A69" s="80" t="s">
        <v>53</v>
      </c>
      <c r="B69" s="81" t="s">
        <v>132</v>
      </c>
      <c r="C69" s="130" t="s">
        <v>196</v>
      </c>
      <c r="D69" s="131" t="s">
        <v>195</v>
      </c>
      <c r="E69" s="84"/>
      <c r="F69" s="120"/>
      <c r="G69" s="91">
        <v>0</v>
      </c>
      <c r="H69" s="121"/>
    </row>
    <row r="70" spans="1:8" s="88" customFormat="1" ht="30" customHeight="1" x14ac:dyDescent="0.2">
      <c r="A70" s="80" t="s">
        <v>54</v>
      </c>
      <c r="B70" s="92" t="s">
        <v>31</v>
      </c>
      <c r="C70" s="82" t="s">
        <v>130</v>
      </c>
      <c r="D70" s="83"/>
      <c r="E70" s="84" t="s">
        <v>37</v>
      </c>
      <c r="F70" s="85">
        <v>1</v>
      </c>
      <c r="G70" s="86"/>
      <c r="H70" s="87">
        <f>ROUND(G70*F70,2)</f>
        <v>0</v>
      </c>
    </row>
    <row r="71" spans="1:8" s="88" customFormat="1" ht="30" customHeight="1" x14ac:dyDescent="0.2">
      <c r="A71" s="80" t="s">
        <v>161</v>
      </c>
      <c r="B71" s="92" t="s">
        <v>38</v>
      </c>
      <c r="C71" s="82" t="s">
        <v>162</v>
      </c>
      <c r="D71" s="83"/>
      <c r="E71" s="84" t="s">
        <v>37</v>
      </c>
      <c r="F71" s="85">
        <v>1</v>
      </c>
      <c r="G71" s="86"/>
      <c r="H71" s="87">
        <f>ROUND(G71*F71,2)</f>
        <v>0</v>
      </c>
    </row>
    <row r="72" spans="1:8" s="88" customFormat="1" ht="30" customHeight="1" x14ac:dyDescent="0.2">
      <c r="A72" s="80" t="s">
        <v>55</v>
      </c>
      <c r="B72" s="92" t="s">
        <v>48</v>
      </c>
      <c r="C72" s="82" t="s">
        <v>148</v>
      </c>
      <c r="D72" s="83"/>
      <c r="E72" s="84" t="s">
        <v>37</v>
      </c>
      <c r="F72" s="85">
        <v>2</v>
      </c>
      <c r="G72" s="86"/>
      <c r="H72" s="87">
        <f>ROUND(G72*F72,2)</f>
        <v>0</v>
      </c>
    </row>
    <row r="73" spans="1:8" s="88" customFormat="1" ht="30" customHeight="1" x14ac:dyDescent="0.2">
      <c r="A73" s="80" t="s">
        <v>67</v>
      </c>
      <c r="B73" s="81" t="s">
        <v>133</v>
      </c>
      <c r="C73" s="82" t="s">
        <v>75</v>
      </c>
      <c r="D73" s="131" t="s">
        <v>195</v>
      </c>
      <c r="E73" s="84" t="s">
        <v>37</v>
      </c>
      <c r="F73" s="85">
        <v>2</v>
      </c>
      <c r="G73" s="86"/>
      <c r="H73" s="87">
        <f t="shared" ref="H73:H75" si="9">ROUND(G73*F73,2)</f>
        <v>0</v>
      </c>
    </row>
    <row r="74" spans="1:8" s="88" customFormat="1" ht="30" customHeight="1" x14ac:dyDescent="0.2">
      <c r="A74" s="80" t="s">
        <v>68</v>
      </c>
      <c r="B74" s="81" t="s">
        <v>134</v>
      </c>
      <c r="C74" s="82" t="s">
        <v>76</v>
      </c>
      <c r="D74" s="131" t="s">
        <v>195</v>
      </c>
      <c r="E74" s="84" t="s">
        <v>37</v>
      </c>
      <c r="F74" s="85">
        <v>2</v>
      </c>
      <c r="G74" s="86"/>
      <c r="H74" s="87">
        <f t="shared" si="9"/>
        <v>0</v>
      </c>
    </row>
    <row r="75" spans="1:8" s="88" customFormat="1" ht="30" customHeight="1" x14ac:dyDescent="0.2">
      <c r="A75" s="80" t="s">
        <v>69</v>
      </c>
      <c r="B75" s="81" t="s">
        <v>157</v>
      </c>
      <c r="C75" s="82" t="s">
        <v>77</v>
      </c>
      <c r="D75" s="131" t="s">
        <v>195</v>
      </c>
      <c r="E75" s="84" t="s">
        <v>37</v>
      </c>
      <c r="F75" s="85">
        <v>2</v>
      </c>
      <c r="G75" s="86"/>
      <c r="H75" s="87">
        <f t="shared" si="9"/>
        <v>0</v>
      </c>
    </row>
    <row r="76" spans="1:8" s="88" customFormat="1" ht="30" customHeight="1" x14ac:dyDescent="0.2">
      <c r="A76" s="133" t="s">
        <v>226</v>
      </c>
      <c r="B76" s="134" t="s">
        <v>158</v>
      </c>
      <c r="C76" s="130" t="s">
        <v>228</v>
      </c>
      <c r="D76" s="131" t="s">
        <v>195</v>
      </c>
      <c r="E76" s="135" t="s">
        <v>37</v>
      </c>
      <c r="F76" s="85">
        <v>2</v>
      </c>
      <c r="G76" s="136"/>
      <c r="H76" s="137">
        <f>ROUND(G76*F76,2)</f>
        <v>0</v>
      </c>
    </row>
    <row r="77" spans="1:8" ht="33" customHeight="1" x14ac:dyDescent="0.2">
      <c r="A77" s="21"/>
      <c r="B77" s="17"/>
      <c r="C77" s="35" t="s">
        <v>24</v>
      </c>
      <c r="D77" s="11"/>
      <c r="E77" s="8"/>
      <c r="F77" s="11"/>
      <c r="G77" s="21"/>
      <c r="H77" s="24"/>
    </row>
    <row r="78" spans="1:8" s="88" customFormat="1" ht="30" customHeight="1" x14ac:dyDescent="0.2">
      <c r="A78" s="103" t="s">
        <v>57</v>
      </c>
      <c r="B78" s="81" t="s">
        <v>640</v>
      </c>
      <c r="C78" s="82" t="s">
        <v>58</v>
      </c>
      <c r="D78" s="83" t="s">
        <v>135</v>
      </c>
      <c r="E78" s="84"/>
      <c r="F78" s="90"/>
      <c r="G78" s="91">
        <v>0</v>
      </c>
      <c r="H78" s="87"/>
    </row>
    <row r="79" spans="1:8" s="88" customFormat="1" ht="30" customHeight="1" x14ac:dyDescent="0.2">
      <c r="A79" s="103" t="s">
        <v>136</v>
      </c>
      <c r="B79" s="92" t="s">
        <v>31</v>
      </c>
      <c r="C79" s="82" t="s">
        <v>137</v>
      </c>
      <c r="D79" s="83"/>
      <c r="E79" s="84" t="s">
        <v>30</v>
      </c>
      <c r="F79" s="85">
        <v>500</v>
      </c>
      <c r="G79" s="86"/>
      <c r="H79" s="87">
        <f>ROUND(G79*F79,2)</f>
        <v>0</v>
      </c>
    </row>
    <row r="80" spans="1:8" s="88" customFormat="1" ht="30" customHeight="1" x14ac:dyDescent="0.2">
      <c r="A80" s="103" t="s">
        <v>59</v>
      </c>
      <c r="B80" s="92" t="s">
        <v>38</v>
      </c>
      <c r="C80" s="82" t="s">
        <v>138</v>
      </c>
      <c r="D80" s="83"/>
      <c r="E80" s="84" t="s">
        <v>30</v>
      </c>
      <c r="F80" s="85">
        <v>2900</v>
      </c>
      <c r="G80" s="86"/>
      <c r="H80" s="87">
        <f>ROUND(G80*F80,2)</f>
        <v>0</v>
      </c>
    </row>
    <row r="81" spans="1:10" ht="33" customHeight="1" thickBot="1" x14ac:dyDescent="0.25">
      <c r="A81" s="22"/>
      <c r="B81" s="39" t="str">
        <f>B6</f>
        <v>A</v>
      </c>
      <c r="C81" s="207" t="str">
        <f>C6</f>
        <v>DOMINION STREET - ELLICE AVE TO SARGENT AVE</v>
      </c>
      <c r="D81" s="208"/>
      <c r="E81" s="208"/>
      <c r="F81" s="209"/>
      <c r="G81" s="22" t="s">
        <v>17</v>
      </c>
      <c r="H81" s="22">
        <f>SUM(H6:H80)</f>
        <v>0</v>
      </c>
    </row>
    <row r="82" spans="1:10" s="43" customFormat="1" ht="33" customHeight="1" thickTop="1" x14ac:dyDescent="0.2">
      <c r="A82" s="41"/>
      <c r="B82" s="40" t="s">
        <v>13</v>
      </c>
      <c r="C82" s="204" t="s">
        <v>284</v>
      </c>
      <c r="D82" s="205"/>
      <c r="E82" s="205"/>
      <c r="F82" s="206"/>
      <c r="G82" s="41"/>
      <c r="H82" s="42"/>
    </row>
    <row r="83" spans="1:10" ht="33" customHeight="1" x14ac:dyDescent="0.2">
      <c r="A83" s="21"/>
      <c r="B83" s="17"/>
      <c r="C83" s="34" t="s">
        <v>19</v>
      </c>
      <c r="D83" s="11"/>
      <c r="E83" s="9" t="s">
        <v>2</v>
      </c>
      <c r="F83" s="9" t="s">
        <v>2</v>
      </c>
      <c r="G83" s="21" t="s">
        <v>2</v>
      </c>
      <c r="H83" s="24"/>
    </row>
    <row r="84" spans="1:10" s="88" customFormat="1" ht="33" customHeight="1" x14ac:dyDescent="0.2">
      <c r="A84" s="89" t="s">
        <v>33</v>
      </c>
      <c r="B84" s="81" t="s">
        <v>165</v>
      </c>
      <c r="C84" s="82" t="s">
        <v>34</v>
      </c>
      <c r="D84" s="83" t="s">
        <v>246</v>
      </c>
      <c r="E84" s="84"/>
      <c r="F84" s="90"/>
      <c r="G84" s="91">
        <v>0</v>
      </c>
      <c r="H84" s="87"/>
    </row>
    <row r="85" spans="1:10" s="102" customFormat="1" ht="33" customHeight="1" x14ac:dyDescent="0.2">
      <c r="A85" s="93" t="s">
        <v>250</v>
      </c>
      <c r="B85" s="94" t="s">
        <v>31</v>
      </c>
      <c r="C85" s="95" t="s">
        <v>251</v>
      </c>
      <c r="D85" s="96" t="s">
        <v>2</v>
      </c>
      <c r="E85" s="97" t="s">
        <v>28</v>
      </c>
      <c r="F85" s="98">
        <v>5</v>
      </c>
      <c r="G85" s="63"/>
      <c r="H85" s="99">
        <f t="shared" ref="H85:H86" si="10">ROUND(G85*F85,2)</f>
        <v>0</v>
      </c>
      <c r="I85" s="100"/>
      <c r="J85" s="101"/>
    </row>
    <row r="86" spans="1:10" s="88" customFormat="1" ht="30" customHeight="1" x14ac:dyDescent="0.2">
      <c r="A86" s="80" t="s">
        <v>35</v>
      </c>
      <c r="B86" s="81" t="s">
        <v>164</v>
      </c>
      <c r="C86" s="82" t="s">
        <v>36</v>
      </c>
      <c r="D86" s="83" t="s">
        <v>246</v>
      </c>
      <c r="E86" s="84" t="s">
        <v>30</v>
      </c>
      <c r="F86" s="85">
        <v>1035</v>
      </c>
      <c r="G86" s="86"/>
      <c r="H86" s="87">
        <f t="shared" si="10"/>
        <v>0</v>
      </c>
    </row>
    <row r="87" spans="1:10" ht="33" customHeight="1" x14ac:dyDescent="0.2">
      <c r="A87" s="21"/>
      <c r="B87" s="17"/>
      <c r="C87" s="35" t="s">
        <v>239</v>
      </c>
      <c r="D87" s="11"/>
      <c r="E87" s="8"/>
      <c r="F87" s="11"/>
      <c r="G87" s="21"/>
      <c r="H87" s="24"/>
    </row>
    <row r="88" spans="1:10" s="88" customFormat="1" ht="30" customHeight="1" x14ac:dyDescent="0.2">
      <c r="A88" s="103" t="s">
        <v>269</v>
      </c>
      <c r="B88" s="81" t="s">
        <v>163</v>
      </c>
      <c r="C88" s="82" t="s">
        <v>270</v>
      </c>
      <c r="D88" s="83" t="s">
        <v>150</v>
      </c>
      <c r="E88" s="84"/>
      <c r="F88" s="90"/>
      <c r="G88" s="91">
        <v>0</v>
      </c>
      <c r="H88" s="87"/>
    </row>
    <row r="89" spans="1:10" s="88" customFormat="1" ht="30" customHeight="1" x14ac:dyDescent="0.2">
      <c r="A89" s="103" t="s">
        <v>285</v>
      </c>
      <c r="B89" s="92" t="s">
        <v>31</v>
      </c>
      <c r="C89" s="82" t="s">
        <v>286</v>
      </c>
      <c r="D89" s="83" t="s">
        <v>2</v>
      </c>
      <c r="E89" s="84" t="s">
        <v>30</v>
      </c>
      <c r="F89" s="85">
        <v>10</v>
      </c>
      <c r="G89" s="86"/>
      <c r="H89" s="87">
        <f>ROUND(G89*F89,2)</f>
        <v>0</v>
      </c>
    </row>
    <row r="90" spans="1:10" s="88" customFormat="1" ht="30" customHeight="1" x14ac:dyDescent="0.2">
      <c r="A90" s="103" t="s">
        <v>262</v>
      </c>
      <c r="B90" s="81" t="s">
        <v>198</v>
      </c>
      <c r="C90" s="82" t="s">
        <v>263</v>
      </c>
      <c r="D90" s="83" t="s">
        <v>150</v>
      </c>
      <c r="E90" s="84"/>
      <c r="F90" s="90"/>
      <c r="G90" s="91">
        <v>0</v>
      </c>
      <c r="H90" s="87"/>
    </row>
    <row r="91" spans="1:10" s="88" customFormat="1" ht="30" customHeight="1" x14ac:dyDescent="0.2">
      <c r="A91" s="103" t="s">
        <v>287</v>
      </c>
      <c r="B91" s="92" t="s">
        <v>31</v>
      </c>
      <c r="C91" s="82" t="s">
        <v>288</v>
      </c>
      <c r="D91" s="83" t="s">
        <v>2</v>
      </c>
      <c r="E91" s="84" t="s">
        <v>30</v>
      </c>
      <c r="F91" s="85">
        <v>65</v>
      </c>
      <c r="G91" s="86"/>
      <c r="H91" s="87">
        <f t="shared" ref="H91" si="11">ROUND(G91*F91,2)</f>
        <v>0</v>
      </c>
    </row>
    <row r="92" spans="1:10" s="88" customFormat="1" ht="30" customHeight="1" x14ac:dyDescent="0.2">
      <c r="A92" s="103" t="s">
        <v>39</v>
      </c>
      <c r="B92" s="81" t="s">
        <v>199</v>
      </c>
      <c r="C92" s="82" t="s">
        <v>40</v>
      </c>
      <c r="D92" s="83" t="s">
        <v>150</v>
      </c>
      <c r="E92" s="84"/>
      <c r="F92" s="90"/>
      <c r="G92" s="91">
        <v>0</v>
      </c>
      <c r="H92" s="87"/>
    </row>
    <row r="93" spans="1:10" s="88" customFormat="1" ht="30" customHeight="1" x14ac:dyDescent="0.2">
      <c r="A93" s="103" t="s">
        <v>41</v>
      </c>
      <c r="B93" s="92" t="s">
        <v>31</v>
      </c>
      <c r="C93" s="82" t="s">
        <v>42</v>
      </c>
      <c r="D93" s="83" t="s">
        <v>2</v>
      </c>
      <c r="E93" s="84" t="s">
        <v>37</v>
      </c>
      <c r="F93" s="85">
        <v>40</v>
      </c>
      <c r="G93" s="86"/>
      <c r="H93" s="87">
        <f>ROUND(G93*F93,2)</f>
        <v>0</v>
      </c>
    </row>
    <row r="94" spans="1:10" s="88" customFormat="1" ht="30" customHeight="1" x14ac:dyDescent="0.2">
      <c r="A94" s="103" t="s">
        <v>43</v>
      </c>
      <c r="B94" s="81" t="s">
        <v>200</v>
      </c>
      <c r="C94" s="82" t="s">
        <v>44</v>
      </c>
      <c r="D94" s="83" t="s">
        <v>150</v>
      </c>
      <c r="E94" s="84"/>
      <c r="F94" s="90"/>
      <c r="G94" s="91">
        <v>0</v>
      </c>
      <c r="H94" s="87"/>
    </row>
    <row r="95" spans="1:10" s="88" customFormat="1" ht="30" customHeight="1" x14ac:dyDescent="0.2">
      <c r="A95" s="103" t="s">
        <v>45</v>
      </c>
      <c r="B95" s="92" t="s">
        <v>31</v>
      </c>
      <c r="C95" s="82" t="s">
        <v>46</v>
      </c>
      <c r="D95" s="83" t="s">
        <v>2</v>
      </c>
      <c r="E95" s="84" t="s">
        <v>37</v>
      </c>
      <c r="F95" s="85">
        <v>65</v>
      </c>
      <c r="G95" s="86"/>
      <c r="H95" s="87">
        <f>ROUND(G95*F95,2)</f>
        <v>0</v>
      </c>
    </row>
    <row r="96" spans="1:10" s="88" customFormat="1" ht="30" customHeight="1" x14ac:dyDescent="0.2">
      <c r="A96" s="103" t="s">
        <v>171</v>
      </c>
      <c r="B96" s="81" t="s">
        <v>201</v>
      </c>
      <c r="C96" s="82" t="s">
        <v>172</v>
      </c>
      <c r="D96" s="83" t="s">
        <v>94</v>
      </c>
      <c r="E96" s="84"/>
      <c r="F96" s="90"/>
      <c r="G96" s="91">
        <v>0</v>
      </c>
      <c r="H96" s="87"/>
    </row>
    <row r="97" spans="1:10" s="88" customFormat="1" ht="30" customHeight="1" x14ac:dyDescent="0.2">
      <c r="A97" s="103" t="s">
        <v>173</v>
      </c>
      <c r="B97" s="92" t="s">
        <v>261</v>
      </c>
      <c r="C97" s="82" t="s">
        <v>95</v>
      </c>
      <c r="D97" s="83" t="s">
        <v>174</v>
      </c>
      <c r="E97" s="84"/>
      <c r="F97" s="90"/>
      <c r="G97" s="91">
        <v>0</v>
      </c>
      <c r="H97" s="87"/>
    </row>
    <row r="98" spans="1:10" s="88" customFormat="1" ht="30" customHeight="1" x14ac:dyDescent="0.2">
      <c r="A98" s="103" t="s">
        <v>175</v>
      </c>
      <c r="B98" s="104" t="s">
        <v>96</v>
      </c>
      <c r="C98" s="82" t="s">
        <v>176</v>
      </c>
      <c r="D98" s="83"/>
      <c r="E98" s="84" t="s">
        <v>30</v>
      </c>
      <c r="F98" s="85">
        <v>5</v>
      </c>
      <c r="G98" s="86"/>
      <c r="H98" s="87">
        <f t="shared" ref="H98:H102" si="12">ROUND(G98*F98,2)</f>
        <v>0</v>
      </c>
    </row>
    <row r="99" spans="1:10" s="88" customFormat="1" ht="30" customHeight="1" x14ac:dyDescent="0.2">
      <c r="A99" s="103" t="s">
        <v>177</v>
      </c>
      <c r="B99" s="104" t="s">
        <v>97</v>
      </c>
      <c r="C99" s="82" t="s">
        <v>178</v>
      </c>
      <c r="D99" s="83"/>
      <c r="E99" s="84" t="s">
        <v>30</v>
      </c>
      <c r="F99" s="85">
        <v>45</v>
      </c>
      <c r="G99" s="86"/>
      <c r="H99" s="87">
        <f t="shared" si="12"/>
        <v>0</v>
      </c>
    </row>
    <row r="100" spans="1:10" s="88" customFormat="1" ht="30" customHeight="1" x14ac:dyDescent="0.2">
      <c r="A100" s="103" t="s">
        <v>205</v>
      </c>
      <c r="B100" s="81" t="s">
        <v>202</v>
      </c>
      <c r="C100" s="82" t="s">
        <v>207</v>
      </c>
      <c r="D100" s="83" t="s">
        <v>94</v>
      </c>
      <c r="E100" s="84" t="s">
        <v>30</v>
      </c>
      <c r="F100" s="85">
        <v>5</v>
      </c>
      <c r="G100" s="86"/>
      <c r="H100" s="87">
        <f t="shared" si="12"/>
        <v>0</v>
      </c>
    </row>
    <row r="101" spans="1:10" s="88" customFormat="1" ht="30" customHeight="1" x14ac:dyDescent="0.2">
      <c r="A101" s="103" t="s">
        <v>236</v>
      </c>
      <c r="B101" s="81" t="s">
        <v>206</v>
      </c>
      <c r="C101" s="82" t="s">
        <v>237</v>
      </c>
      <c r="D101" s="83" t="s">
        <v>94</v>
      </c>
      <c r="E101" s="84" t="s">
        <v>30</v>
      </c>
      <c r="F101" s="85">
        <v>5</v>
      </c>
      <c r="G101" s="86"/>
      <c r="H101" s="87">
        <f t="shared" si="12"/>
        <v>0</v>
      </c>
    </row>
    <row r="102" spans="1:10" s="88" customFormat="1" ht="30" customHeight="1" x14ac:dyDescent="0.2">
      <c r="A102" s="103" t="s">
        <v>272</v>
      </c>
      <c r="B102" s="81" t="s">
        <v>208</v>
      </c>
      <c r="C102" s="82" t="s">
        <v>273</v>
      </c>
      <c r="D102" s="83" t="s">
        <v>94</v>
      </c>
      <c r="E102" s="84" t="s">
        <v>30</v>
      </c>
      <c r="F102" s="85">
        <v>5</v>
      </c>
      <c r="G102" s="86"/>
      <c r="H102" s="87">
        <f t="shared" si="12"/>
        <v>0</v>
      </c>
    </row>
    <row r="103" spans="1:10" s="88" customFormat="1" ht="30" customHeight="1" x14ac:dyDescent="0.2">
      <c r="A103" s="103" t="s">
        <v>179</v>
      </c>
      <c r="B103" s="81" t="s">
        <v>209</v>
      </c>
      <c r="C103" s="82" t="s">
        <v>180</v>
      </c>
      <c r="D103" s="83" t="s">
        <v>181</v>
      </c>
      <c r="E103" s="84"/>
      <c r="F103" s="90"/>
      <c r="G103" s="91">
        <v>0</v>
      </c>
      <c r="H103" s="87"/>
    </row>
    <row r="104" spans="1:10" s="88" customFormat="1" ht="30" customHeight="1" x14ac:dyDescent="0.2">
      <c r="A104" s="103" t="s">
        <v>289</v>
      </c>
      <c r="B104" s="92" t="s">
        <v>31</v>
      </c>
      <c r="C104" s="82" t="s">
        <v>290</v>
      </c>
      <c r="D104" s="83" t="s">
        <v>2</v>
      </c>
      <c r="E104" s="84" t="s">
        <v>47</v>
      </c>
      <c r="F104" s="85">
        <v>35</v>
      </c>
      <c r="G104" s="86"/>
      <c r="H104" s="87">
        <f t="shared" ref="H104" si="13">ROUND(G104*F104,2)</f>
        <v>0</v>
      </c>
    </row>
    <row r="105" spans="1:10" s="88" customFormat="1" ht="30" customHeight="1" x14ac:dyDescent="0.2">
      <c r="A105" s="103" t="s">
        <v>182</v>
      </c>
      <c r="B105" s="81" t="s">
        <v>210</v>
      </c>
      <c r="C105" s="82" t="s">
        <v>183</v>
      </c>
      <c r="D105" s="83" t="s">
        <v>181</v>
      </c>
      <c r="E105" s="84"/>
      <c r="F105" s="90"/>
      <c r="G105" s="91">
        <v>0</v>
      </c>
      <c r="H105" s="87"/>
    </row>
    <row r="106" spans="1:10" s="88" customFormat="1" ht="33" customHeight="1" x14ac:dyDescent="0.2">
      <c r="A106" s="103" t="s">
        <v>291</v>
      </c>
      <c r="B106" s="124" t="s">
        <v>31</v>
      </c>
      <c r="C106" s="106" t="s">
        <v>185</v>
      </c>
      <c r="D106" s="107" t="s">
        <v>101</v>
      </c>
      <c r="E106" s="108" t="s">
        <v>47</v>
      </c>
      <c r="F106" s="109">
        <v>35</v>
      </c>
      <c r="G106" s="110"/>
      <c r="H106" s="111">
        <f>ROUND(G106*F106,2)</f>
        <v>0</v>
      </c>
    </row>
    <row r="107" spans="1:10" s="88" customFormat="1" ht="30" customHeight="1" x14ac:dyDescent="0.2">
      <c r="A107" s="103" t="s">
        <v>99</v>
      </c>
      <c r="B107" s="125" t="s">
        <v>211</v>
      </c>
      <c r="C107" s="126" t="s">
        <v>49</v>
      </c>
      <c r="D107" s="127" t="s">
        <v>181</v>
      </c>
      <c r="E107" s="128"/>
      <c r="F107" s="142"/>
      <c r="G107" s="140">
        <v>0</v>
      </c>
      <c r="H107" s="129"/>
    </row>
    <row r="108" spans="1:10" s="88" customFormat="1" ht="33" customHeight="1" x14ac:dyDescent="0.2">
      <c r="A108" s="103" t="s">
        <v>231</v>
      </c>
      <c r="B108" s="92" t="s">
        <v>31</v>
      </c>
      <c r="C108" s="82" t="s">
        <v>642</v>
      </c>
      <c r="D108" s="83" t="s">
        <v>232</v>
      </c>
      <c r="E108" s="84"/>
      <c r="F108" s="90"/>
      <c r="G108" s="87">
        <v>0</v>
      </c>
      <c r="H108" s="87"/>
    </row>
    <row r="109" spans="1:10" s="88" customFormat="1" ht="30" customHeight="1" x14ac:dyDescent="0.2">
      <c r="A109" s="103" t="s">
        <v>648</v>
      </c>
      <c r="B109" s="104" t="s">
        <v>96</v>
      </c>
      <c r="C109" s="82" t="s">
        <v>235</v>
      </c>
      <c r="D109" s="83"/>
      <c r="E109" s="84" t="s">
        <v>47</v>
      </c>
      <c r="F109" s="85">
        <v>10</v>
      </c>
      <c r="G109" s="86"/>
      <c r="H109" s="87">
        <f>ROUND(G109*F109,2)</f>
        <v>0</v>
      </c>
    </row>
    <row r="110" spans="1:10" s="88" customFormat="1" ht="30" customHeight="1" x14ac:dyDescent="0.2">
      <c r="A110" s="103" t="s">
        <v>649</v>
      </c>
      <c r="B110" s="104" t="s">
        <v>97</v>
      </c>
      <c r="C110" s="82" t="s">
        <v>274</v>
      </c>
      <c r="D110" s="83"/>
      <c r="E110" s="84" t="s">
        <v>47</v>
      </c>
      <c r="F110" s="85">
        <v>35</v>
      </c>
      <c r="G110" s="86"/>
      <c r="H110" s="87">
        <f>ROUND(G110*F110,2)</f>
        <v>0</v>
      </c>
    </row>
    <row r="111" spans="1:10" s="88" customFormat="1" ht="30" customHeight="1" x14ac:dyDescent="0.2">
      <c r="A111" s="103" t="s">
        <v>650</v>
      </c>
      <c r="B111" s="104" t="s">
        <v>275</v>
      </c>
      <c r="C111" s="82" t="s">
        <v>276</v>
      </c>
      <c r="D111" s="83" t="s">
        <v>2</v>
      </c>
      <c r="E111" s="84" t="s">
        <v>47</v>
      </c>
      <c r="F111" s="85">
        <v>165</v>
      </c>
      <c r="G111" s="86"/>
      <c r="H111" s="87">
        <f>ROUND(G111*F111,2)</f>
        <v>0</v>
      </c>
    </row>
    <row r="112" spans="1:10" s="102" customFormat="1" ht="33" customHeight="1" x14ac:dyDescent="0.2">
      <c r="A112" s="143" t="s">
        <v>292</v>
      </c>
      <c r="B112" s="94" t="s">
        <v>38</v>
      </c>
      <c r="C112" s="95" t="s">
        <v>185</v>
      </c>
      <c r="D112" s="96" t="s">
        <v>101</v>
      </c>
      <c r="E112" s="97" t="s">
        <v>47</v>
      </c>
      <c r="F112" s="98">
        <v>15</v>
      </c>
      <c r="G112" s="63"/>
      <c r="H112" s="99">
        <f>ROUND(G112*F112,2)</f>
        <v>0</v>
      </c>
      <c r="I112" s="100"/>
      <c r="J112" s="144"/>
    </row>
    <row r="113" spans="1:8" s="88" customFormat="1" ht="30" customHeight="1" x14ac:dyDescent="0.2">
      <c r="A113" s="103" t="s">
        <v>293</v>
      </c>
      <c r="B113" s="92" t="s">
        <v>48</v>
      </c>
      <c r="C113" s="82" t="s">
        <v>294</v>
      </c>
      <c r="D113" s="83" t="s">
        <v>102</v>
      </c>
      <c r="E113" s="84" t="s">
        <v>47</v>
      </c>
      <c r="F113" s="85">
        <v>15</v>
      </c>
      <c r="G113" s="86"/>
      <c r="H113" s="87">
        <f t="shared" ref="H113:H114" si="14">ROUND(G113*F113,2)</f>
        <v>0</v>
      </c>
    </row>
    <row r="114" spans="1:8" s="88" customFormat="1" ht="33" customHeight="1" x14ac:dyDescent="0.2">
      <c r="A114" s="103" t="s">
        <v>186</v>
      </c>
      <c r="B114" s="81" t="s">
        <v>212</v>
      </c>
      <c r="C114" s="82" t="s">
        <v>187</v>
      </c>
      <c r="D114" s="83" t="s">
        <v>188</v>
      </c>
      <c r="E114" s="84" t="s">
        <v>30</v>
      </c>
      <c r="F114" s="85">
        <v>5</v>
      </c>
      <c r="G114" s="86"/>
      <c r="H114" s="87">
        <f t="shared" si="14"/>
        <v>0</v>
      </c>
    </row>
    <row r="115" spans="1:8" s="88" customFormat="1" ht="30" customHeight="1" x14ac:dyDescent="0.2">
      <c r="A115" s="103" t="s">
        <v>151</v>
      </c>
      <c r="B115" s="81" t="s">
        <v>213</v>
      </c>
      <c r="C115" s="82" t="s">
        <v>152</v>
      </c>
      <c r="D115" s="83" t="s">
        <v>277</v>
      </c>
      <c r="F115" s="90"/>
      <c r="G115" s="91">
        <v>0</v>
      </c>
      <c r="H115" s="87"/>
    </row>
    <row r="116" spans="1:8" s="88" customFormat="1" ht="30" customHeight="1" x14ac:dyDescent="0.2">
      <c r="A116" s="103" t="s">
        <v>189</v>
      </c>
      <c r="B116" s="92" t="s">
        <v>31</v>
      </c>
      <c r="C116" s="82" t="s">
        <v>190</v>
      </c>
      <c r="D116" s="83"/>
      <c r="E116" s="84"/>
      <c r="F116" s="90"/>
      <c r="G116" s="91">
        <v>0</v>
      </c>
      <c r="H116" s="87"/>
    </row>
    <row r="117" spans="1:8" s="88" customFormat="1" ht="30" customHeight="1" x14ac:dyDescent="0.2">
      <c r="A117" s="103" t="s">
        <v>153</v>
      </c>
      <c r="B117" s="104" t="s">
        <v>96</v>
      </c>
      <c r="C117" s="82" t="s">
        <v>113</v>
      </c>
      <c r="D117" s="83"/>
      <c r="E117" s="84" t="s">
        <v>32</v>
      </c>
      <c r="F117" s="85">
        <v>255</v>
      </c>
      <c r="G117" s="86"/>
      <c r="H117" s="87">
        <f>ROUND(G117*F117,2)</f>
        <v>0</v>
      </c>
    </row>
    <row r="118" spans="1:8" s="88" customFormat="1" ht="30" customHeight="1" x14ac:dyDescent="0.2">
      <c r="A118" s="103" t="s">
        <v>154</v>
      </c>
      <c r="B118" s="92" t="s">
        <v>38</v>
      </c>
      <c r="C118" s="82" t="s">
        <v>64</v>
      </c>
      <c r="D118" s="83"/>
      <c r="E118" s="84"/>
      <c r="F118" s="90"/>
      <c r="G118" s="91">
        <v>0</v>
      </c>
      <c r="H118" s="87"/>
    </row>
    <row r="119" spans="1:8" s="88" customFormat="1" ht="30" customHeight="1" x14ac:dyDescent="0.2">
      <c r="A119" s="103" t="s">
        <v>155</v>
      </c>
      <c r="B119" s="104" t="s">
        <v>96</v>
      </c>
      <c r="C119" s="82" t="s">
        <v>113</v>
      </c>
      <c r="D119" s="83"/>
      <c r="E119" s="84" t="s">
        <v>32</v>
      </c>
      <c r="F119" s="85">
        <v>55</v>
      </c>
      <c r="G119" s="86"/>
      <c r="H119" s="87">
        <f>ROUND(G119*F119,2)</f>
        <v>0</v>
      </c>
    </row>
    <row r="120" spans="1:8" s="88" customFormat="1" ht="30" customHeight="1" x14ac:dyDescent="0.2">
      <c r="A120" s="103" t="s">
        <v>103</v>
      </c>
      <c r="B120" s="81" t="s">
        <v>214</v>
      </c>
      <c r="C120" s="82" t="s">
        <v>105</v>
      </c>
      <c r="D120" s="83" t="s">
        <v>191</v>
      </c>
      <c r="E120" s="84"/>
      <c r="F120" s="90"/>
      <c r="G120" s="91">
        <v>0</v>
      </c>
      <c r="H120" s="87"/>
    </row>
    <row r="121" spans="1:8" s="88" customFormat="1" ht="30" customHeight="1" x14ac:dyDescent="0.2">
      <c r="A121" s="103" t="s">
        <v>106</v>
      </c>
      <c r="B121" s="92" t="s">
        <v>31</v>
      </c>
      <c r="C121" s="82" t="s">
        <v>192</v>
      </c>
      <c r="D121" s="83" t="s">
        <v>2</v>
      </c>
      <c r="E121" s="84" t="s">
        <v>30</v>
      </c>
      <c r="F121" s="85">
        <v>1235</v>
      </c>
      <c r="G121" s="86"/>
      <c r="H121" s="87">
        <f t="shared" ref="H121" si="15">ROUND(G121*F121,2)</f>
        <v>0</v>
      </c>
    </row>
    <row r="122" spans="1:8" s="119" customFormat="1" ht="30" customHeight="1" x14ac:dyDescent="0.2">
      <c r="A122" s="113" t="s">
        <v>278</v>
      </c>
      <c r="B122" s="145" t="s">
        <v>215</v>
      </c>
      <c r="C122" s="114" t="s">
        <v>279</v>
      </c>
      <c r="D122" s="115" t="s">
        <v>630</v>
      </c>
      <c r="E122" s="116" t="s">
        <v>30</v>
      </c>
      <c r="F122" s="146">
        <v>450</v>
      </c>
      <c r="G122" s="117"/>
      <c r="H122" s="118">
        <f>ROUND(G122*F122,2)</f>
        <v>0</v>
      </c>
    </row>
    <row r="123" spans="1:8" s="88" customFormat="1" ht="30" customHeight="1" x14ac:dyDescent="0.2">
      <c r="A123" s="103" t="s">
        <v>107</v>
      </c>
      <c r="B123" s="81" t="s">
        <v>216</v>
      </c>
      <c r="C123" s="82" t="s">
        <v>109</v>
      </c>
      <c r="D123" s="83" t="s">
        <v>156</v>
      </c>
      <c r="E123" s="84" t="s">
        <v>37</v>
      </c>
      <c r="F123" s="85">
        <v>2</v>
      </c>
      <c r="G123" s="86"/>
      <c r="H123" s="87">
        <f>ROUND(G123*F123,2)</f>
        <v>0</v>
      </c>
    </row>
    <row r="124" spans="1:8" ht="33" customHeight="1" x14ac:dyDescent="0.2">
      <c r="A124" s="21"/>
      <c r="B124" s="7"/>
      <c r="C124" s="35" t="s">
        <v>20</v>
      </c>
      <c r="D124" s="11"/>
      <c r="E124" s="9"/>
      <c r="F124" s="9"/>
      <c r="G124" s="21"/>
      <c r="H124" s="24"/>
    </row>
    <row r="125" spans="1:8" s="88" customFormat="1" ht="30" customHeight="1" x14ac:dyDescent="0.2">
      <c r="A125" s="80" t="s">
        <v>145</v>
      </c>
      <c r="B125" s="81" t="s">
        <v>217</v>
      </c>
      <c r="C125" s="82" t="s">
        <v>146</v>
      </c>
      <c r="D125" s="83" t="s">
        <v>147</v>
      </c>
      <c r="E125" s="84" t="s">
        <v>30</v>
      </c>
      <c r="F125" s="85">
        <v>155</v>
      </c>
      <c r="G125" s="86"/>
      <c r="H125" s="87">
        <f t="shared" ref="H125" si="16">ROUND(G125*F125,2)</f>
        <v>0</v>
      </c>
    </row>
    <row r="126" spans="1:8" ht="33" customHeight="1" x14ac:dyDescent="0.2">
      <c r="A126" s="21"/>
      <c r="B126" s="7"/>
      <c r="C126" s="35" t="s">
        <v>21</v>
      </c>
      <c r="D126" s="11"/>
      <c r="E126" s="10"/>
      <c r="F126" s="9"/>
      <c r="G126" s="21"/>
      <c r="H126" s="24"/>
    </row>
    <row r="127" spans="1:8" s="88" customFormat="1" ht="30" customHeight="1" x14ac:dyDescent="0.2">
      <c r="A127" s="80" t="s">
        <v>50</v>
      </c>
      <c r="B127" s="81" t="s">
        <v>218</v>
      </c>
      <c r="C127" s="82" t="s">
        <v>51</v>
      </c>
      <c r="D127" s="83" t="s">
        <v>115</v>
      </c>
      <c r="E127" s="84" t="s">
        <v>47</v>
      </c>
      <c r="F127" s="85">
        <v>260</v>
      </c>
      <c r="G127" s="86"/>
      <c r="H127" s="87">
        <f>ROUND(G127*F127,2)</f>
        <v>0</v>
      </c>
    </row>
    <row r="128" spans="1:8" ht="36" customHeight="1" x14ac:dyDescent="0.2">
      <c r="A128" s="21"/>
      <c r="B128" s="7"/>
      <c r="C128" s="35" t="s">
        <v>22</v>
      </c>
      <c r="D128" s="11"/>
      <c r="E128" s="10"/>
      <c r="F128" s="9"/>
      <c r="G128" s="21"/>
      <c r="H128" s="24"/>
    </row>
    <row r="129" spans="1:9" s="88" customFormat="1" ht="30" customHeight="1" x14ac:dyDescent="0.2">
      <c r="A129" s="80" t="s">
        <v>139</v>
      </c>
      <c r="B129" s="81" t="s">
        <v>219</v>
      </c>
      <c r="C129" s="82" t="s">
        <v>140</v>
      </c>
      <c r="D129" s="83" t="s">
        <v>117</v>
      </c>
      <c r="E129" s="84"/>
      <c r="F129" s="120"/>
      <c r="G129" s="91">
        <v>0</v>
      </c>
      <c r="H129" s="121"/>
    </row>
    <row r="130" spans="1:9" s="88" customFormat="1" ht="30" customHeight="1" x14ac:dyDescent="0.2">
      <c r="A130" s="80" t="s">
        <v>141</v>
      </c>
      <c r="B130" s="92" t="s">
        <v>31</v>
      </c>
      <c r="C130" s="82" t="s">
        <v>142</v>
      </c>
      <c r="D130" s="83"/>
      <c r="E130" s="84" t="s">
        <v>37</v>
      </c>
      <c r="F130" s="85">
        <v>2</v>
      </c>
      <c r="G130" s="86"/>
      <c r="H130" s="87">
        <f>ROUND(G130*F130,2)</f>
        <v>0</v>
      </c>
    </row>
    <row r="131" spans="1:9" s="88" customFormat="1" ht="30" customHeight="1" x14ac:dyDescent="0.2">
      <c r="A131" s="80" t="s">
        <v>143</v>
      </c>
      <c r="B131" s="105" t="s">
        <v>220</v>
      </c>
      <c r="C131" s="106" t="s">
        <v>144</v>
      </c>
      <c r="D131" s="107" t="s">
        <v>117</v>
      </c>
      <c r="E131" s="108" t="s">
        <v>47</v>
      </c>
      <c r="F131" s="109">
        <v>5</v>
      </c>
      <c r="G131" s="110"/>
      <c r="H131" s="111">
        <f>ROUND(G131*F131,2)</f>
        <v>0</v>
      </c>
    </row>
    <row r="132" spans="1:9" s="123" customFormat="1" ht="30" customHeight="1" x14ac:dyDescent="0.2">
      <c r="A132" s="80" t="s">
        <v>70</v>
      </c>
      <c r="B132" s="125" t="s">
        <v>221</v>
      </c>
      <c r="C132" s="138" t="s">
        <v>193</v>
      </c>
      <c r="D132" s="132" t="s">
        <v>195</v>
      </c>
      <c r="E132" s="128"/>
      <c r="F132" s="139"/>
      <c r="G132" s="140">
        <v>0</v>
      </c>
      <c r="H132" s="141"/>
      <c r="I132" s="88"/>
    </row>
    <row r="133" spans="1:9" s="88" customFormat="1" ht="33" customHeight="1" x14ac:dyDescent="0.2">
      <c r="A133" s="80" t="s">
        <v>71</v>
      </c>
      <c r="B133" s="92" t="s">
        <v>31</v>
      </c>
      <c r="C133" s="130" t="s">
        <v>233</v>
      </c>
      <c r="D133" s="83"/>
      <c r="E133" s="84" t="s">
        <v>37</v>
      </c>
      <c r="F133" s="85">
        <v>1</v>
      </c>
      <c r="G133" s="86"/>
      <c r="H133" s="87">
        <f t="shared" ref="H133:H134" si="17">ROUND(G133*F133,2)</f>
        <v>0</v>
      </c>
    </row>
    <row r="134" spans="1:9" s="88" customFormat="1" ht="33" customHeight="1" x14ac:dyDescent="0.2">
      <c r="A134" s="80" t="s">
        <v>72</v>
      </c>
      <c r="B134" s="92" t="s">
        <v>38</v>
      </c>
      <c r="C134" s="130" t="s">
        <v>234</v>
      </c>
      <c r="D134" s="83"/>
      <c r="E134" s="84" t="s">
        <v>37</v>
      </c>
      <c r="F134" s="85">
        <v>1</v>
      </c>
      <c r="G134" s="86"/>
      <c r="H134" s="87">
        <f t="shared" si="17"/>
        <v>0</v>
      </c>
    </row>
    <row r="135" spans="1:9" s="123" customFormat="1" ht="30" customHeight="1" x14ac:dyDescent="0.2">
      <c r="A135" s="80" t="s">
        <v>280</v>
      </c>
      <c r="B135" s="81" t="s">
        <v>222</v>
      </c>
      <c r="C135" s="122" t="s">
        <v>281</v>
      </c>
      <c r="D135" s="83" t="s">
        <v>117</v>
      </c>
      <c r="E135" s="84"/>
      <c r="F135" s="120"/>
      <c r="G135" s="91">
        <v>0</v>
      </c>
      <c r="H135" s="121"/>
      <c r="I135" s="88"/>
    </row>
    <row r="136" spans="1:9" s="123" customFormat="1" ht="30" customHeight="1" x14ac:dyDescent="0.2">
      <c r="A136" s="80" t="s">
        <v>282</v>
      </c>
      <c r="B136" s="92" t="s">
        <v>31</v>
      </c>
      <c r="C136" s="122" t="s">
        <v>283</v>
      </c>
      <c r="D136" s="83"/>
      <c r="E136" s="84" t="s">
        <v>37</v>
      </c>
      <c r="F136" s="85">
        <v>2</v>
      </c>
      <c r="G136" s="86"/>
      <c r="H136" s="87">
        <f>ROUND(G136*F136,2)</f>
        <v>0</v>
      </c>
      <c r="I136" s="88"/>
    </row>
    <row r="137" spans="1:9" s="88" customFormat="1" ht="30" customHeight="1" x14ac:dyDescent="0.2">
      <c r="A137" s="80" t="s">
        <v>122</v>
      </c>
      <c r="B137" s="81" t="s">
        <v>223</v>
      </c>
      <c r="C137" s="82" t="s">
        <v>124</v>
      </c>
      <c r="D137" s="83" t="s">
        <v>117</v>
      </c>
      <c r="E137" s="84" t="s">
        <v>37</v>
      </c>
      <c r="F137" s="85">
        <v>2</v>
      </c>
      <c r="G137" s="86"/>
      <c r="H137" s="87">
        <f t="shared" ref="H137" si="18">ROUND(G137*F137,2)</f>
        <v>0</v>
      </c>
    </row>
    <row r="138" spans="1:9" ht="33" customHeight="1" x14ac:dyDescent="0.2">
      <c r="A138" s="21"/>
      <c r="B138" s="13"/>
      <c r="C138" s="35" t="s">
        <v>23</v>
      </c>
      <c r="D138" s="11"/>
      <c r="E138" s="10"/>
      <c r="F138" s="9"/>
      <c r="G138" s="21"/>
      <c r="H138" s="24"/>
    </row>
    <row r="139" spans="1:9" s="88" customFormat="1" ht="33" customHeight="1" x14ac:dyDescent="0.2">
      <c r="A139" s="80" t="s">
        <v>52</v>
      </c>
      <c r="B139" s="81" t="s">
        <v>224</v>
      </c>
      <c r="C139" s="130" t="s">
        <v>194</v>
      </c>
      <c r="D139" s="131" t="s">
        <v>195</v>
      </c>
      <c r="E139" s="84" t="s">
        <v>37</v>
      </c>
      <c r="F139" s="85">
        <v>2</v>
      </c>
      <c r="G139" s="86"/>
      <c r="H139" s="87">
        <f>ROUND(G139*F139,2)</f>
        <v>0</v>
      </c>
    </row>
    <row r="140" spans="1:9" s="88" customFormat="1" ht="30" customHeight="1" x14ac:dyDescent="0.2">
      <c r="A140" s="80" t="s">
        <v>53</v>
      </c>
      <c r="B140" s="81" t="s">
        <v>225</v>
      </c>
      <c r="C140" s="130" t="s">
        <v>196</v>
      </c>
      <c r="D140" s="131" t="s">
        <v>195</v>
      </c>
      <c r="E140" s="84"/>
      <c r="F140" s="120"/>
      <c r="G140" s="91">
        <v>0</v>
      </c>
      <c r="H140" s="121"/>
    </row>
    <row r="141" spans="1:9" s="88" customFormat="1" ht="30" customHeight="1" x14ac:dyDescent="0.2">
      <c r="A141" s="80" t="s">
        <v>159</v>
      </c>
      <c r="B141" s="92" t="s">
        <v>31</v>
      </c>
      <c r="C141" s="82" t="s">
        <v>160</v>
      </c>
      <c r="D141" s="83"/>
      <c r="E141" s="84" t="s">
        <v>37</v>
      </c>
      <c r="F141" s="85">
        <v>2</v>
      </c>
      <c r="G141" s="86"/>
      <c r="H141" s="87">
        <f>ROUND(G141*F141,2)</f>
        <v>0</v>
      </c>
    </row>
    <row r="142" spans="1:9" s="88" customFormat="1" ht="30" customHeight="1" x14ac:dyDescent="0.2">
      <c r="A142" s="80" t="s">
        <v>54</v>
      </c>
      <c r="B142" s="92" t="s">
        <v>38</v>
      </c>
      <c r="C142" s="82" t="s">
        <v>130</v>
      </c>
      <c r="D142" s="83"/>
      <c r="E142" s="84" t="s">
        <v>37</v>
      </c>
      <c r="F142" s="85">
        <v>2</v>
      </c>
      <c r="G142" s="86"/>
      <c r="H142" s="87">
        <f>ROUND(G142*F142,2)</f>
        <v>0</v>
      </c>
    </row>
    <row r="143" spans="1:9" s="88" customFormat="1" ht="30" customHeight="1" x14ac:dyDescent="0.2">
      <c r="A143" s="80" t="s">
        <v>161</v>
      </c>
      <c r="B143" s="92" t="s">
        <v>48</v>
      </c>
      <c r="C143" s="82" t="s">
        <v>162</v>
      </c>
      <c r="D143" s="83"/>
      <c r="E143" s="84" t="s">
        <v>37</v>
      </c>
      <c r="F143" s="85">
        <v>1</v>
      </c>
      <c r="G143" s="86"/>
      <c r="H143" s="87">
        <f>ROUND(G143*F143,2)</f>
        <v>0</v>
      </c>
    </row>
    <row r="144" spans="1:9" s="88" customFormat="1" ht="30" customHeight="1" x14ac:dyDescent="0.2">
      <c r="A144" s="80" t="s">
        <v>55</v>
      </c>
      <c r="B144" s="92" t="s">
        <v>56</v>
      </c>
      <c r="C144" s="82" t="s">
        <v>148</v>
      </c>
      <c r="D144" s="83"/>
      <c r="E144" s="84" t="s">
        <v>37</v>
      </c>
      <c r="F144" s="85">
        <v>1</v>
      </c>
      <c r="G144" s="86"/>
      <c r="H144" s="87">
        <f>ROUND(G144*F144,2)</f>
        <v>0</v>
      </c>
    </row>
    <row r="145" spans="1:57" s="88" customFormat="1" ht="30" customHeight="1" x14ac:dyDescent="0.2">
      <c r="A145" s="80" t="s">
        <v>67</v>
      </c>
      <c r="B145" s="81" t="s">
        <v>227</v>
      </c>
      <c r="C145" s="82" t="s">
        <v>75</v>
      </c>
      <c r="D145" s="131" t="s">
        <v>195</v>
      </c>
      <c r="E145" s="84" t="s">
        <v>37</v>
      </c>
      <c r="F145" s="85">
        <v>1</v>
      </c>
      <c r="G145" s="86"/>
      <c r="H145" s="87">
        <f t="shared" ref="H145:H147" si="19">ROUND(G145*F145,2)</f>
        <v>0</v>
      </c>
    </row>
    <row r="146" spans="1:57" s="88" customFormat="1" ht="30" customHeight="1" x14ac:dyDescent="0.2">
      <c r="A146" s="80" t="s">
        <v>68</v>
      </c>
      <c r="B146" s="81" t="s">
        <v>229</v>
      </c>
      <c r="C146" s="82" t="s">
        <v>76</v>
      </c>
      <c r="D146" s="131" t="s">
        <v>195</v>
      </c>
      <c r="E146" s="84" t="s">
        <v>37</v>
      </c>
      <c r="F146" s="85">
        <v>1</v>
      </c>
      <c r="G146" s="86"/>
      <c r="H146" s="87">
        <f t="shared" si="19"/>
        <v>0</v>
      </c>
    </row>
    <row r="147" spans="1:57" s="88" customFormat="1" ht="30" customHeight="1" x14ac:dyDescent="0.2">
      <c r="A147" s="80" t="s">
        <v>69</v>
      </c>
      <c r="B147" s="81" t="s">
        <v>230</v>
      </c>
      <c r="C147" s="82" t="s">
        <v>77</v>
      </c>
      <c r="D147" s="131" t="s">
        <v>195</v>
      </c>
      <c r="E147" s="84" t="s">
        <v>37</v>
      </c>
      <c r="F147" s="85">
        <v>1</v>
      </c>
      <c r="G147" s="86"/>
      <c r="H147" s="87">
        <f t="shared" si="19"/>
        <v>0</v>
      </c>
    </row>
    <row r="148" spans="1:57" s="88" customFormat="1" ht="30" customHeight="1" x14ac:dyDescent="0.2">
      <c r="A148" s="133" t="s">
        <v>226</v>
      </c>
      <c r="B148" s="134" t="s">
        <v>238</v>
      </c>
      <c r="C148" s="130" t="s">
        <v>228</v>
      </c>
      <c r="D148" s="131" t="s">
        <v>195</v>
      </c>
      <c r="E148" s="135" t="s">
        <v>37</v>
      </c>
      <c r="F148" s="85">
        <v>1</v>
      </c>
      <c r="G148" s="136"/>
      <c r="H148" s="137">
        <f>ROUND(G148*F148,2)</f>
        <v>0</v>
      </c>
    </row>
    <row r="149" spans="1:57" ht="33" customHeight="1" x14ac:dyDescent="0.2">
      <c r="A149" s="21"/>
      <c r="B149" s="17"/>
      <c r="C149" s="35" t="s">
        <v>24</v>
      </c>
      <c r="D149" s="11"/>
      <c r="E149" s="8"/>
      <c r="F149" s="11"/>
      <c r="G149" s="21"/>
      <c r="H149" s="24"/>
    </row>
    <row r="150" spans="1:57" s="88" customFormat="1" ht="30" customHeight="1" x14ac:dyDescent="0.2">
      <c r="A150" s="103" t="s">
        <v>57</v>
      </c>
      <c r="B150" s="81" t="s">
        <v>295</v>
      </c>
      <c r="C150" s="82" t="s">
        <v>58</v>
      </c>
      <c r="D150" s="83" t="s">
        <v>135</v>
      </c>
      <c r="E150" s="84"/>
      <c r="F150" s="90"/>
      <c r="G150" s="91">
        <v>0</v>
      </c>
      <c r="H150" s="87"/>
    </row>
    <row r="151" spans="1:57" s="88" customFormat="1" ht="30" customHeight="1" x14ac:dyDescent="0.2">
      <c r="A151" s="103" t="s">
        <v>136</v>
      </c>
      <c r="B151" s="92" t="s">
        <v>31</v>
      </c>
      <c r="C151" s="82" t="s">
        <v>137</v>
      </c>
      <c r="D151" s="83"/>
      <c r="E151" s="84" t="s">
        <v>30</v>
      </c>
      <c r="F151" s="85">
        <v>75</v>
      </c>
      <c r="G151" s="86"/>
      <c r="H151" s="87">
        <f>ROUND(G151*F151,2)</f>
        <v>0</v>
      </c>
    </row>
    <row r="152" spans="1:57" s="88" customFormat="1" ht="30" customHeight="1" x14ac:dyDescent="0.2">
      <c r="A152" s="103" t="s">
        <v>59</v>
      </c>
      <c r="B152" s="92" t="s">
        <v>38</v>
      </c>
      <c r="C152" s="82" t="s">
        <v>138</v>
      </c>
      <c r="D152" s="83"/>
      <c r="E152" s="84" t="s">
        <v>30</v>
      </c>
      <c r="F152" s="85">
        <v>960</v>
      </c>
      <c r="G152" s="86"/>
      <c r="H152" s="87">
        <f>ROUND(G152*F152,2)</f>
        <v>0</v>
      </c>
    </row>
    <row r="153" spans="1:57" ht="33" customHeight="1" x14ac:dyDescent="0.2">
      <c r="A153" s="21"/>
      <c r="B153" s="6"/>
      <c r="C153" s="35" t="s">
        <v>25</v>
      </c>
      <c r="D153" s="11"/>
      <c r="E153" s="10"/>
      <c r="F153" s="9"/>
      <c r="G153" s="21"/>
      <c r="H153" s="24"/>
    </row>
    <row r="154" spans="1:57" s="88" customFormat="1" ht="33" customHeight="1" x14ac:dyDescent="0.2">
      <c r="A154" s="103"/>
      <c r="B154" s="148" t="s">
        <v>297</v>
      </c>
      <c r="C154" s="82" t="s">
        <v>197</v>
      </c>
      <c r="D154" s="83" t="s">
        <v>631</v>
      </c>
      <c r="E154" s="84" t="s">
        <v>37</v>
      </c>
      <c r="F154" s="85">
        <v>2</v>
      </c>
      <c r="G154" s="86"/>
      <c r="H154" s="87">
        <f t="shared" ref="H154:H155" si="20">ROUND(G154*F154,2)</f>
        <v>0</v>
      </c>
      <c r="AX154" s="147">
        <f>IF(ISNUMBER(SEARCH(".",B154)),1,(IF(ISNUMBER(SEARCH("i)",B154)),2,(IF(ISNUMBER(SEARCH("v)",B154)),2,(IF(ISNUMBER(SEARCH("x)",B154)),2,(IF(ISNUMBER(SEARCH(")",B154)),3,0)))))))))</f>
        <v>1</v>
      </c>
      <c r="AY154" s="147">
        <f>IF(ISBLANK(B154),AY153,IF(AX154=0,B154,AY153))</f>
        <v>0</v>
      </c>
      <c r="AZ154" s="147">
        <f>IF(AX154=1,1+AZ153,IF(AX154=0,AZ153,IF(AX154&gt;1,AZ153,0)))</f>
        <v>1</v>
      </c>
      <c r="BA154" s="147">
        <f>IF(AX154=2,1+BA153,IF(AX154=3,BA153,0))</f>
        <v>0</v>
      </c>
      <c r="BB154" s="147" t="str">
        <f t="shared" ref="BB154:BB155" si="21">IF(ISNUMBER(BA154),LOWER(ROMAN(BA154)),"")</f>
        <v/>
      </c>
      <c r="BC154" s="147">
        <f>IF(AX154=3,1+BC153,0)</f>
        <v>0</v>
      </c>
      <c r="BD154" s="147" t="str">
        <f t="shared" ref="BD154:BD155" si="22">IF(BC154&gt;0,LOWER(MID("ABCDEFGHIJKLMNOPQRSTUVWXYZ",BC154,1)),"")</f>
        <v/>
      </c>
      <c r="BE154" s="147" t="str">
        <f>IF(ISBLANK(B154),"",IF(AX154=0,AY154,(IF(AX154=1,CONCATENATE(AY154,".",AZ154),IF(AX154=2,BB154&amp;")",IF(AX154=3,BD154&amp;")","?"))))))</f>
        <v>0.1</v>
      </c>
    </row>
    <row r="155" spans="1:57" s="88" customFormat="1" ht="30" customHeight="1" x14ac:dyDescent="0.2">
      <c r="A155" s="103"/>
      <c r="B155" s="148" t="s">
        <v>298</v>
      </c>
      <c r="C155" s="82" t="s">
        <v>296</v>
      </c>
      <c r="D155" s="83" t="s">
        <v>631</v>
      </c>
      <c r="E155" s="84" t="s">
        <v>47</v>
      </c>
      <c r="F155" s="85">
        <v>5</v>
      </c>
      <c r="G155" s="86"/>
      <c r="H155" s="87">
        <f t="shared" si="20"/>
        <v>0</v>
      </c>
      <c r="AX155" s="147">
        <f>IF(ISNUMBER(SEARCH(".",B155)),1,(IF(ISNUMBER(SEARCH("i)",B155)),2,(IF(ISNUMBER(SEARCH("v)",B155)),2,(IF(ISNUMBER(SEARCH("x)",B155)),2,(IF(ISNUMBER(SEARCH(")",B155)),3,0)))))))))</f>
        <v>1</v>
      </c>
      <c r="AY155" s="147">
        <f>IF(ISBLANK(B155),AY154,IF(AX155=0,B155,AY154))</f>
        <v>0</v>
      </c>
      <c r="AZ155" s="147">
        <f t="shared" ref="AZ155" si="23">IF(AX155=1,1+AZ154,IF(AX155=0,AZ154,IF(AX155&gt;1,AZ154,0)))</f>
        <v>2</v>
      </c>
      <c r="BA155" s="147">
        <f t="shared" ref="BA155" si="24">IF(AX155=2,1+BA154,IF(AX155=3,BA154,0))</f>
        <v>0</v>
      </c>
      <c r="BB155" s="147" t="str">
        <f t="shared" si="21"/>
        <v/>
      </c>
      <c r="BC155" s="147">
        <f t="shared" ref="BC155" si="25">IF(AX155=3,1+BC154,0)</f>
        <v>0</v>
      </c>
      <c r="BD155" s="147" t="str">
        <f t="shared" si="22"/>
        <v/>
      </c>
      <c r="BE155" s="147" t="str">
        <f>IF(ISBLANK(B155),"",IF(AX155=0,AY155,(IF(AX155=1,CONCATENATE(AY155,".",AZ155),IF(AX155=2,BB155&amp;")",IF(AX155=3,BD155&amp;")","?"))))))</f>
        <v>0.2</v>
      </c>
    </row>
    <row r="156" spans="1:57" s="43" customFormat="1" ht="33" customHeight="1" thickBot="1" x14ac:dyDescent="0.25">
      <c r="A156" s="44"/>
      <c r="B156" s="39" t="str">
        <f>B82</f>
        <v>B</v>
      </c>
      <c r="C156" s="207" t="str">
        <f>C82</f>
        <v>DOMINION STREET - ST MATHEWS AVE TO ARMOURY AVE</v>
      </c>
      <c r="D156" s="208"/>
      <c r="E156" s="208"/>
      <c r="F156" s="209"/>
      <c r="G156" s="44" t="s">
        <v>17</v>
      </c>
      <c r="H156" s="44">
        <f>SUM(H82:H155)</f>
        <v>0</v>
      </c>
    </row>
    <row r="157" spans="1:57" s="43" customFormat="1" ht="33" customHeight="1" thickTop="1" x14ac:dyDescent="0.2">
      <c r="A157" s="41"/>
      <c r="B157" s="40" t="s">
        <v>14</v>
      </c>
      <c r="C157" s="204" t="s">
        <v>302</v>
      </c>
      <c r="D157" s="205"/>
      <c r="E157" s="205"/>
      <c r="F157" s="206"/>
      <c r="G157" s="41"/>
      <c r="H157" s="42"/>
    </row>
    <row r="158" spans="1:57" ht="33" customHeight="1" x14ac:dyDescent="0.2">
      <c r="A158" s="21"/>
      <c r="B158" s="17"/>
      <c r="C158" s="34" t="s">
        <v>19</v>
      </c>
      <c r="D158" s="11"/>
      <c r="E158" s="9" t="s">
        <v>2</v>
      </c>
      <c r="F158" s="9" t="s">
        <v>2</v>
      </c>
      <c r="G158" s="21" t="s">
        <v>2</v>
      </c>
      <c r="H158" s="24"/>
    </row>
    <row r="159" spans="1:57" s="88" customFormat="1" ht="30" customHeight="1" x14ac:dyDescent="0.2">
      <c r="A159" s="89" t="s">
        <v>33</v>
      </c>
      <c r="B159" s="81" t="s">
        <v>303</v>
      </c>
      <c r="C159" s="82" t="s">
        <v>34</v>
      </c>
      <c r="D159" s="83" t="s">
        <v>246</v>
      </c>
      <c r="E159" s="84"/>
      <c r="F159" s="90"/>
      <c r="G159" s="91">
        <v>0</v>
      </c>
      <c r="H159" s="87"/>
    </row>
    <row r="160" spans="1:57" s="102" customFormat="1" ht="30" customHeight="1" x14ac:dyDescent="0.2">
      <c r="A160" s="93" t="s">
        <v>250</v>
      </c>
      <c r="B160" s="94" t="s">
        <v>31</v>
      </c>
      <c r="C160" s="95" t="s">
        <v>251</v>
      </c>
      <c r="D160" s="96" t="s">
        <v>2</v>
      </c>
      <c r="E160" s="97" t="s">
        <v>28</v>
      </c>
      <c r="F160" s="98">
        <v>5</v>
      </c>
      <c r="G160" s="63"/>
      <c r="H160" s="99">
        <f t="shared" ref="H160:H161" si="26">ROUND(G160*F160,2)</f>
        <v>0</v>
      </c>
      <c r="I160" s="100"/>
      <c r="J160" s="101"/>
    </row>
    <row r="161" spans="1:8" s="88" customFormat="1" ht="30" customHeight="1" x14ac:dyDescent="0.2">
      <c r="A161" s="80" t="s">
        <v>35</v>
      </c>
      <c r="B161" s="81" t="s">
        <v>304</v>
      </c>
      <c r="C161" s="82" t="s">
        <v>36</v>
      </c>
      <c r="D161" s="83" t="s">
        <v>246</v>
      </c>
      <c r="E161" s="84" t="s">
        <v>30</v>
      </c>
      <c r="F161" s="85">
        <v>2930</v>
      </c>
      <c r="G161" s="86"/>
      <c r="H161" s="87">
        <f t="shared" si="26"/>
        <v>0</v>
      </c>
    </row>
    <row r="162" spans="1:8" ht="33" customHeight="1" x14ac:dyDescent="0.2">
      <c r="A162" s="21"/>
      <c r="B162" s="17"/>
      <c r="C162" s="35" t="s">
        <v>239</v>
      </c>
      <c r="D162" s="11"/>
      <c r="E162" s="8"/>
      <c r="F162" s="11"/>
      <c r="G162" s="21"/>
      <c r="H162" s="24"/>
    </row>
    <row r="163" spans="1:8" s="88" customFormat="1" ht="30" customHeight="1" x14ac:dyDescent="0.2">
      <c r="A163" s="103" t="s">
        <v>262</v>
      </c>
      <c r="B163" s="81" t="s">
        <v>305</v>
      </c>
      <c r="C163" s="82" t="s">
        <v>263</v>
      </c>
      <c r="D163" s="83" t="s">
        <v>150</v>
      </c>
      <c r="E163" s="84"/>
      <c r="F163" s="90"/>
      <c r="G163" s="91">
        <v>0</v>
      </c>
      <c r="H163" s="87"/>
    </row>
    <row r="164" spans="1:8" s="88" customFormat="1" ht="30" customHeight="1" x14ac:dyDescent="0.2">
      <c r="A164" s="103" t="s">
        <v>264</v>
      </c>
      <c r="B164" s="92" t="s">
        <v>31</v>
      </c>
      <c r="C164" s="82" t="s">
        <v>168</v>
      </c>
      <c r="D164" s="83" t="s">
        <v>2</v>
      </c>
      <c r="E164" s="84" t="s">
        <v>30</v>
      </c>
      <c r="F164" s="85">
        <v>25</v>
      </c>
      <c r="G164" s="86"/>
      <c r="H164" s="87">
        <f t="shared" ref="H164:H167" si="27">ROUND(G164*F164,2)</f>
        <v>0</v>
      </c>
    </row>
    <row r="165" spans="1:8" s="88" customFormat="1" ht="30" customHeight="1" x14ac:dyDescent="0.2">
      <c r="A165" s="103" t="s">
        <v>265</v>
      </c>
      <c r="B165" s="92" t="s">
        <v>38</v>
      </c>
      <c r="C165" s="82" t="s">
        <v>169</v>
      </c>
      <c r="D165" s="83" t="s">
        <v>2</v>
      </c>
      <c r="E165" s="84" t="s">
        <v>30</v>
      </c>
      <c r="F165" s="85">
        <v>90</v>
      </c>
      <c r="G165" s="86"/>
      <c r="H165" s="87">
        <f t="shared" si="27"/>
        <v>0</v>
      </c>
    </row>
    <row r="166" spans="1:8" s="88" customFormat="1" ht="30" customHeight="1" x14ac:dyDescent="0.2">
      <c r="A166" s="103" t="s">
        <v>266</v>
      </c>
      <c r="B166" s="92" t="s">
        <v>48</v>
      </c>
      <c r="C166" s="82" t="s">
        <v>267</v>
      </c>
      <c r="D166" s="83" t="s">
        <v>2</v>
      </c>
      <c r="E166" s="84" t="s">
        <v>30</v>
      </c>
      <c r="F166" s="85">
        <v>25</v>
      </c>
      <c r="G166" s="86"/>
      <c r="H166" s="87">
        <f t="shared" si="27"/>
        <v>0</v>
      </c>
    </row>
    <row r="167" spans="1:8" s="88" customFormat="1" ht="30" customHeight="1" x14ac:dyDescent="0.2">
      <c r="A167" s="103" t="s">
        <v>268</v>
      </c>
      <c r="B167" s="92" t="s">
        <v>56</v>
      </c>
      <c r="C167" s="82" t="s">
        <v>170</v>
      </c>
      <c r="D167" s="83" t="s">
        <v>2</v>
      </c>
      <c r="E167" s="84" t="s">
        <v>30</v>
      </c>
      <c r="F167" s="85">
        <v>250</v>
      </c>
      <c r="G167" s="86"/>
      <c r="H167" s="87">
        <f t="shared" si="27"/>
        <v>0</v>
      </c>
    </row>
    <row r="168" spans="1:8" s="88" customFormat="1" ht="30" customHeight="1" x14ac:dyDescent="0.2">
      <c r="A168" s="103" t="s">
        <v>39</v>
      </c>
      <c r="B168" s="81" t="s">
        <v>306</v>
      </c>
      <c r="C168" s="82" t="s">
        <v>40</v>
      </c>
      <c r="D168" s="83" t="s">
        <v>150</v>
      </c>
      <c r="E168" s="84"/>
      <c r="F168" s="90"/>
      <c r="G168" s="91">
        <v>0</v>
      </c>
      <c r="H168" s="87"/>
    </row>
    <row r="169" spans="1:8" s="88" customFormat="1" ht="30" customHeight="1" x14ac:dyDescent="0.2">
      <c r="A169" s="103" t="s">
        <v>41</v>
      </c>
      <c r="B169" s="92" t="s">
        <v>31</v>
      </c>
      <c r="C169" s="82" t="s">
        <v>42</v>
      </c>
      <c r="D169" s="83" t="s">
        <v>2</v>
      </c>
      <c r="E169" s="84" t="s">
        <v>37</v>
      </c>
      <c r="F169" s="85">
        <v>235</v>
      </c>
      <c r="G169" s="86"/>
      <c r="H169" s="87">
        <f>ROUND(G169*F169,2)</f>
        <v>0</v>
      </c>
    </row>
    <row r="170" spans="1:8" s="88" customFormat="1" ht="30" customHeight="1" x14ac:dyDescent="0.2">
      <c r="A170" s="103" t="s">
        <v>43</v>
      </c>
      <c r="B170" s="81" t="s">
        <v>307</v>
      </c>
      <c r="C170" s="82" t="s">
        <v>44</v>
      </c>
      <c r="D170" s="83" t="s">
        <v>150</v>
      </c>
      <c r="E170" s="84"/>
      <c r="F170" s="90"/>
      <c r="G170" s="91">
        <v>0</v>
      </c>
      <c r="H170" s="87"/>
    </row>
    <row r="171" spans="1:8" s="88" customFormat="1" ht="30" customHeight="1" x14ac:dyDescent="0.2">
      <c r="A171" s="151" t="s">
        <v>308</v>
      </c>
      <c r="B171" s="152" t="s">
        <v>31</v>
      </c>
      <c r="C171" s="153" t="s">
        <v>309</v>
      </c>
      <c r="D171" s="152" t="s">
        <v>2</v>
      </c>
      <c r="E171" s="152" t="s">
        <v>37</v>
      </c>
      <c r="F171" s="85">
        <v>5</v>
      </c>
      <c r="G171" s="86"/>
      <c r="H171" s="87">
        <f>ROUND(G171*F171,2)</f>
        <v>0</v>
      </c>
    </row>
    <row r="172" spans="1:8" s="88" customFormat="1" ht="30" customHeight="1" x14ac:dyDescent="0.2">
      <c r="A172" s="103" t="s">
        <v>45</v>
      </c>
      <c r="B172" s="92" t="s">
        <v>38</v>
      </c>
      <c r="C172" s="82" t="s">
        <v>46</v>
      </c>
      <c r="D172" s="83" t="s">
        <v>2</v>
      </c>
      <c r="E172" s="84" t="s">
        <v>37</v>
      </c>
      <c r="F172" s="85">
        <v>290</v>
      </c>
      <c r="G172" s="86"/>
      <c r="H172" s="87">
        <f>ROUND(G172*F172,2)</f>
        <v>0</v>
      </c>
    </row>
    <row r="173" spans="1:8" s="88" customFormat="1" ht="30" customHeight="1" x14ac:dyDescent="0.2">
      <c r="A173" s="103" t="s">
        <v>171</v>
      </c>
      <c r="B173" s="81" t="s">
        <v>310</v>
      </c>
      <c r="C173" s="82" t="s">
        <v>172</v>
      </c>
      <c r="D173" s="83" t="s">
        <v>94</v>
      </c>
      <c r="E173" s="84"/>
      <c r="F173" s="90"/>
      <c r="G173" s="91">
        <v>0</v>
      </c>
      <c r="H173" s="87"/>
    </row>
    <row r="174" spans="1:8" s="88" customFormat="1" ht="30" customHeight="1" x14ac:dyDescent="0.2">
      <c r="A174" s="103" t="s">
        <v>173</v>
      </c>
      <c r="B174" s="92" t="s">
        <v>261</v>
      </c>
      <c r="C174" s="82" t="s">
        <v>95</v>
      </c>
      <c r="D174" s="83" t="s">
        <v>174</v>
      </c>
      <c r="E174" s="84"/>
      <c r="F174" s="90"/>
      <c r="G174" s="91">
        <v>0</v>
      </c>
      <c r="H174" s="87"/>
    </row>
    <row r="175" spans="1:8" s="88" customFormat="1" ht="30" customHeight="1" x14ac:dyDescent="0.2">
      <c r="A175" s="103" t="s">
        <v>175</v>
      </c>
      <c r="B175" s="104" t="s">
        <v>96</v>
      </c>
      <c r="C175" s="82" t="s">
        <v>176</v>
      </c>
      <c r="D175" s="83"/>
      <c r="E175" s="84" t="s">
        <v>30</v>
      </c>
      <c r="F175" s="85">
        <v>25</v>
      </c>
      <c r="G175" s="86"/>
      <c r="H175" s="87">
        <f t="shared" ref="H175:H180" si="28">ROUND(G175*F175,2)</f>
        <v>0</v>
      </c>
    </row>
    <row r="176" spans="1:8" s="88" customFormat="1" ht="30" customHeight="1" x14ac:dyDescent="0.2">
      <c r="A176" s="103" t="s">
        <v>177</v>
      </c>
      <c r="B176" s="104" t="s">
        <v>97</v>
      </c>
      <c r="C176" s="82" t="s">
        <v>178</v>
      </c>
      <c r="D176" s="83"/>
      <c r="E176" s="84" t="s">
        <v>30</v>
      </c>
      <c r="F176" s="85">
        <v>30</v>
      </c>
      <c r="G176" s="86"/>
      <c r="H176" s="87">
        <f t="shared" si="28"/>
        <v>0</v>
      </c>
    </row>
    <row r="177" spans="1:8" s="88" customFormat="1" ht="30" customHeight="1" x14ac:dyDescent="0.2">
      <c r="A177" s="103" t="s">
        <v>203</v>
      </c>
      <c r="B177" s="104" t="s">
        <v>98</v>
      </c>
      <c r="C177" s="82" t="s">
        <v>204</v>
      </c>
      <c r="D177" s="83" t="s">
        <v>2</v>
      </c>
      <c r="E177" s="84" t="s">
        <v>30</v>
      </c>
      <c r="F177" s="85">
        <v>220</v>
      </c>
      <c r="G177" s="86"/>
      <c r="H177" s="87">
        <f t="shared" si="28"/>
        <v>0</v>
      </c>
    </row>
    <row r="178" spans="1:8" s="88" customFormat="1" ht="30" customHeight="1" x14ac:dyDescent="0.2">
      <c r="A178" s="103" t="s">
        <v>205</v>
      </c>
      <c r="B178" s="81" t="s">
        <v>311</v>
      </c>
      <c r="C178" s="82" t="s">
        <v>207</v>
      </c>
      <c r="D178" s="83" t="s">
        <v>94</v>
      </c>
      <c r="E178" s="84" t="s">
        <v>30</v>
      </c>
      <c r="F178" s="85">
        <v>5</v>
      </c>
      <c r="G178" s="86"/>
      <c r="H178" s="87">
        <f t="shared" si="28"/>
        <v>0</v>
      </c>
    </row>
    <row r="179" spans="1:8" s="88" customFormat="1" ht="30" customHeight="1" x14ac:dyDescent="0.2">
      <c r="A179" s="103" t="s">
        <v>236</v>
      </c>
      <c r="B179" s="81" t="s">
        <v>312</v>
      </c>
      <c r="C179" s="82" t="s">
        <v>237</v>
      </c>
      <c r="D179" s="83" t="s">
        <v>94</v>
      </c>
      <c r="E179" s="84" t="s">
        <v>30</v>
      </c>
      <c r="F179" s="85">
        <v>5</v>
      </c>
      <c r="G179" s="86"/>
      <c r="H179" s="87">
        <f t="shared" si="28"/>
        <v>0</v>
      </c>
    </row>
    <row r="180" spans="1:8" s="88" customFormat="1" ht="30" customHeight="1" x14ac:dyDescent="0.2">
      <c r="A180" s="103" t="s">
        <v>272</v>
      </c>
      <c r="B180" s="81" t="s">
        <v>313</v>
      </c>
      <c r="C180" s="82" t="s">
        <v>273</v>
      </c>
      <c r="D180" s="83" t="s">
        <v>94</v>
      </c>
      <c r="E180" s="84" t="s">
        <v>30</v>
      </c>
      <c r="F180" s="85">
        <v>5</v>
      </c>
      <c r="G180" s="86"/>
      <c r="H180" s="87">
        <f t="shared" si="28"/>
        <v>0</v>
      </c>
    </row>
    <row r="181" spans="1:8" s="88" customFormat="1" ht="30" customHeight="1" x14ac:dyDescent="0.2">
      <c r="A181" s="103" t="s">
        <v>179</v>
      </c>
      <c r="B181" s="81" t="s">
        <v>314</v>
      </c>
      <c r="C181" s="82" t="s">
        <v>180</v>
      </c>
      <c r="D181" s="83" t="s">
        <v>181</v>
      </c>
      <c r="E181" s="84"/>
      <c r="F181" s="90"/>
      <c r="G181" s="91">
        <v>0</v>
      </c>
      <c r="H181" s="87"/>
    </row>
    <row r="182" spans="1:8" s="88" customFormat="1" ht="30" customHeight="1" x14ac:dyDescent="0.2">
      <c r="A182" s="103" t="s">
        <v>289</v>
      </c>
      <c r="B182" s="92" t="s">
        <v>31</v>
      </c>
      <c r="C182" s="82" t="s">
        <v>290</v>
      </c>
      <c r="D182" s="83" t="s">
        <v>2</v>
      </c>
      <c r="E182" s="84" t="s">
        <v>47</v>
      </c>
      <c r="F182" s="85">
        <v>45</v>
      </c>
      <c r="G182" s="86"/>
      <c r="H182" s="87">
        <f t="shared" ref="H182" si="29">ROUND(G182*F182,2)</f>
        <v>0</v>
      </c>
    </row>
    <row r="183" spans="1:8" s="88" customFormat="1" ht="30" customHeight="1" x14ac:dyDescent="0.2">
      <c r="A183" s="103" t="s">
        <v>182</v>
      </c>
      <c r="B183" s="81" t="s">
        <v>315</v>
      </c>
      <c r="C183" s="82" t="s">
        <v>183</v>
      </c>
      <c r="D183" s="83" t="s">
        <v>181</v>
      </c>
      <c r="E183" s="84"/>
      <c r="F183" s="90"/>
      <c r="G183" s="91">
        <v>0</v>
      </c>
      <c r="H183" s="87"/>
    </row>
    <row r="184" spans="1:8" s="88" customFormat="1" ht="33" customHeight="1" x14ac:dyDescent="0.2">
      <c r="A184" s="103" t="s">
        <v>291</v>
      </c>
      <c r="B184" s="124" t="s">
        <v>31</v>
      </c>
      <c r="C184" s="106" t="s">
        <v>185</v>
      </c>
      <c r="D184" s="107" t="s">
        <v>101</v>
      </c>
      <c r="E184" s="108" t="s">
        <v>47</v>
      </c>
      <c r="F184" s="109">
        <v>45</v>
      </c>
      <c r="G184" s="110"/>
      <c r="H184" s="111">
        <f>ROUND(G184*F184,2)</f>
        <v>0</v>
      </c>
    </row>
    <row r="185" spans="1:8" s="88" customFormat="1" ht="30" customHeight="1" x14ac:dyDescent="0.2">
      <c r="A185" s="103" t="s">
        <v>99</v>
      </c>
      <c r="B185" s="125" t="s">
        <v>316</v>
      </c>
      <c r="C185" s="126" t="s">
        <v>49</v>
      </c>
      <c r="D185" s="127" t="s">
        <v>181</v>
      </c>
      <c r="E185" s="128"/>
      <c r="F185" s="142"/>
      <c r="G185" s="140">
        <v>0</v>
      </c>
      <c r="H185" s="129"/>
    </row>
    <row r="186" spans="1:8" s="88" customFormat="1" ht="33" customHeight="1" x14ac:dyDescent="0.2">
      <c r="A186" s="103" t="s">
        <v>231</v>
      </c>
      <c r="B186" s="92" t="s">
        <v>31</v>
      </c>
      <c r="C186" s="82" t="s">
        <v>642</v>
      </c>
      <c r="D186" s="83" t="s">
        <v>232</v>
      </c>
      <c r="E186" s="84"/>
      <c r="F186" s="90"/>
      <c r="G186" s="87">
        <v>0</v>
      </c>
      <c r="H186" s="87"/>
    </row>
    <row r="187" spans="1:8" s="88" customFormat="1" ht="30" customHeight="1" x14ac:dyDescent="0.2">
      <c r="A187" s="103" t="s">
        <v>648</v>
      </c>
      <c r="B187" s="104" t="s">
        <v>96</v>
      </c>
      <c r="C187" s="82" t="s">
        <v>235</v>
      </c>
      <c r="D187" s="83"/>
      <c r="E187" s="84" t="s">
        <v>47</v>
      </c>
      <c r="F187" s="85">
        <v>5</v>
      </c>
      <c r="G187" s="86"/>
      <c r="H187" s="87">
        <f>ROUND(G187*F187,2)</f>
        <v>0</v>
      </c>
    </row>
    <row r="188" spans="1:8" s="88" customFormat="1" ht="30" customHeight="1" x14ac:dyDescent="0.2">
      <c r="A188" s="103" t="s">
        <v>649</v>
      </c>
      <c r="B188" s="104" t="s">
        <v>97</v>
      </c>
      <c r="C188" s="82" t="s">
        <v>274</v>
      </c>
      <c r="D188" s="83"/>
      <c r="E188" s="84" t="s">
        <v>47</v>
      </c>
      <c r="F188" s="85">
        <v>85</v>
      </c>
      <c r="G188" s="86"/>
      <c r="H188" s="87">
        <f>ROUND(G188*F188,2)</f>
        <v>0</v>
      </c>
    </row>
    <row r="189" spans="1:8" s="88" customFormat="1" ht="30" customHeight="1" x14ac:dyDescent="0.2">
      <c r="A189" s="103" t="s">
        <v>650</v>
      </c>
      <c r="B189" s="104" t="s">
        <v>275</v>
      </c>
      <c r="C189" s="82" t="s">
        <v>276</v>
      </c>
      <c r="D189" s="83" t="s">
        <v>2</v>
      </c>
      <c r="E189" s="84" t="s">
        <v>47</v>
      </c>
      <c r="F189" s="85">
        <v>555</v>
      </c>
      <c r="G189" s="86"/>
      <c r="H189" s="87">
        <f>ROUND(G189*F189,2)</f>
        <v>0</v>
      </c>
    </row>
    <row r="190" spans="1:8" s="88" customFormat="1" ht="30" customHeight="1" x14ac:dyDescent="0.2">
      <c r="A190" s="103" t="s">
        <v>293</v>
      </c>
      <c r="B190" s="92" t="s">
        <v>38</v>
      </c>
      <c r="C190" s="82" t="s">
        <v>294</v>
      </c>
      <c r="D190" s="83" t="s">
        <v>102</v>
      </c>
      <c r="E190" s="84" t="s">
        <v>47</v>
      </c>
      <c r="F190" s="85">
        <v>35</v>
      </c>
      <c r="G190" s="86"/>
      <c r="H190" s="87">
        <f t="shared" ref="H190:H191" si="30">ROUND(G190*F190,2)</f>
        <v>0</v>
      </c>
    </row>
    <row r="191" spans="1:8" s="88" customFormat="1" ht="33" customHeight="1" x14ac:dyDescent="0.2">
      <c r="A191" s="103" t="s">
        <v>186</v>
      </c>
      <c r="B191" s="81" t="s">
        <v>317</v>
      </c>
      <c r="C191" s="82" t="s">
        <v>187</v>
      </c>
      <c r="D191" s="83" t="s">
        <v>188</v>
      </c>
      <c r="E191" s="84" t="s">
        <v>30</v>
      </c>
      <c r="F191" s="85">
        <v>5</v>
      </c>
      <c r="G191" s="86"/>
      <c r="H191" s="87">
        <f t="shared" si="30"/>
        <v>0</v>
      </c>
    </row>
    <row r="192" spans="1:8" s="88" customFormat="1" ht="30" customHeight="1" x14ac:dyDescent="0.2">
      <c r="A192" s="103" t="s">
        <v>151</v>
      </c>
      <c r="B192" s="81" t="s">
        <v>320</v>
      </c>
      <c r="C192" s="82" t="s">
        <v>152</v>
      </c>
      <c r="D192" s="83" t="s">
        <v>277</v>
      </c>
      <c r="F192" s="90"/>
      <c r="G192" s="91">
        <v>0</v>
      </c>
      <c r="H192" s="87"/>
    </row>
    <row r="193" spans="1:10" s="88" customFormat="1" ht="30" customHeight="1" x14ac:dyDescent="0.2">
      <c r="A193" s="103" t="s">
        <v>189</v>
      </c>
      <c r="B193" s="92" t="s">
        <v>31</v>
      </c>
      <c r="C193" s="82" t="s">
        <v>190</v>
      </c>
      <c r="D193" s="83"/>
      <c r="E193" s="84"/>
      <c r="F193" s="90"/>
      <c r="G193" s="91">
        <v>0</v>
      </c>
      <c r="H193" s="87"/>
    </row>
    <row r="194" spans="1:10" s="88" customFormat="1" ht="30" customHeight="1" x14ac:dyDescent="0.2">
      <c r="A194" s="103" t="s">
        <v>153</v>
      </c>
      <c r="B194" s="104" t="s">
        <v>96</v>
      </c>
      <c r="C194" s="82" t="s">
        <v>113</v>
      </c>
      <c r="D194" s="83"/>
      <c r="E194" s="84" t="s">
        <v>32</v>
      </c>
      <c r="F194" s="85">
        <v>635</v>
      </c>
      <c r="G194" s="86"/>
      <c r="H194" s="87">
        <f>ROUND(G194*F194,2)</f>
        <v>0</v>
      </c>
    </row>
    <row r="195" spans="1:10" s="88" customFormat="1" ht="30" customHeight="1" x14ac:dyDescent="0.2">
      <c r="A195" s="103" t="s">
        <v>154</v>
      </c>
      <c r="B195" s="92" t="s">
        <v>38</v>
      </c>
      <c r="C195" s="82" t="s">
        <v>64</v>
      </c>
      <c r="D195" s="83"/>
      <c r="E195" s="84"/>
      <c r="F195" s="90"/>
      <c r="G195" s="91">
        <v>0</v>
      </c>
      <c r="H195" s="87"/>
    </row>
    <row r="196" spans="1:10" s="88" customFormat="1" ht="30" customHeight="1" x14ac:dyDescent="0.2">
      <c r="A196" s="103" t="s">
        <v>155</v>
      </c>
      <c r="B196" s="104" t="s">
        <v>96</v>
      </c>
      <c r="C196" s="82" t="s">
        <v>113</v>
      </c>
      <c r="D196" s="83"/>
      <c r="E196" s="84" t="s">
        <v>32</v>
      </c>
      <c r="F196" s="85">
        <v>95</v>
      </c>
      <c r="G196" s="86"/>
      <c r="H196" s="87">
        <f>ROUND(G196*F196,2)</f>
        <v>0</v>
      </c>
    </row>
    <row r="197" spans="1:10" s="88" customFormat="1" ht="30" customHeight="1" x14ac:dyDescent="0.2">
      <c r="A197" s="103" t="s">
        <v>103</v>
      </c>
      <c r="B197" s="81" t="s">
        <v>318</v>
      </c>
      <c r="C197" s="82" t="s">
        <v>105</v>
      </c>
      <c r="D197" s="83" t="s">
        <v>191</v>
      </c>
      <c r="E197" s="84"/>
      <c r="F197" s="90"/>
      <c r="G197" s="91">
        <v>0</v>
      </c>
      <c r="H197" s="87"/>
    </row>
    <row r="198" spans="1:10" s="88" customFormat="1" ht="30" customHeight="1" x14ac:dyDescent="0.2">
      <c r="A198" s="103" t="s">
        <v>106</v>
      </c>
      <c r="B198" s="92" t="s">
        <v>31</v>
      </c>
      <c r="C198" s="82" t="s">
        <v>192</v>
      </c>
      <c r="D198" s="83" t="s">
        <v>2</v>
      </c>
      <c r="E198" s="84" t="s">
        <v>30</v>
      </c>
      <c r="F198" s="85">
        <v>220</v>
      </c>
      <c r="G198" s="86"/>
      <c r="H198" s="87">
        <f t="shared" ref="H198" si="31">ROUND(G198*F198,2)</f>
        <v>0</v>
      </c>
    </row>
    <row r="199" spans="1:10" s="119" customFormat="1" ht="30" customHeight="1" x14ac:dyDescent="0.2">
      <c r="A199" s="113" t="s">
        <v>278</v>
      </c>
      <c r="B199" s="81" t="s">
        <v>319</v>
      </c>
      <c r="C199" s="114" t="s">
        <v>279</v>
      </c>
      <c r="D199" s="115" t="s">
        <v>630</v>
      </c>
      <c r="E199" s="116" t="s">
        <v>30</v>
      </c>
      <c r="F199" s="85">
        <v>300</v>
      </c>
      <c r="G199" s="117"/>
      <c r="H199" s="118">
        <f>ROUND(G199*F199,2)</f>
        <v>0</v>
      </c>
    </row>
    <row r="200" spans="1:10" s="88" customFormat="1" ht="30" customHeight="1" x14ac:dyDescent="0.2">
      <c r="A200" s="103" t="s">
        <v>107</v>
      </c>
      <c r="B200" s="81" t="s">
        <v>321</v>
      </c>
      <c r="C200" s="82" t="s">
        <v>109</v>
      </c>
      <c r="D200" s="83" t="s">
        <v>156</v>
      </c>
      <c r="E200" s="84" t="s">
        <v>37</v>
      </c>
      <c r="F200" s="85">
        <v>4</v>
      </c>
      <c r="G200" s="86"/>
      <c r="H200" s="87">
        <f>ROUND(G200*F200,2)</f>
        <v>0</v>
      </c>
    </row>
    <row r="201" spans="1:10" ht="33" customHeight="1" x14ac:dyDescent="0.2">
      <c r="A201" s="21"/>
      <c r="B201" s="7"/>
      <c r="C201" s="35" t="s">
        <v>21</v>
      </c>
      <c r="D201" s="11"/>
      <c r="E201" s="10"/>
      <c r="F201" s="9"/>
      <c r="G201" s="21"/>
      <c r="H201" s="24"/>
    </row>
    <row r="202" spans="1:10" s="102" customFormat="1" ht="33" customHeight="1" x14ac:dyDescent="0.2">
      <c r="A202" s="149" t="s">
        <v>299</v>
      </c>
      <c r="B202" s="150" t="s">
        <v>322</v>
      </c>
      <c r="C202" s="95" t="s">
        <v>301</v>
      </c>
      <c r="D202" s="96" t="s">
        <v>115</v>
      </c>
      <c r="E202" s="97" t="s">
        <v>47</v>
      </c>
      <c r="F202" s="189">
        <v>125</v>
      </c>
      <c r="G202" s="63"/>
      <c r="H202" s="99">
        <f>ROUND(G202*F202,2)</f>
        <v>0</v>
      </c>
      <c r="I202" s="100"/>
      <c r="J202" s="144"/>
    </row>
    <row r="203" spans="1:10" s="88" customFormat="1" ht="30" customHeight="1" x14ac:dyDescent="0.2">
      <c r="A203" s="80" t="s">
        <v>50</v>
      </c>
      <c r="B203" s="81" t="s">
        <v>323</v>
      </c>
      <c r="C203" s="82" t="s">
        <v>51</v>
      </c>
      <c r="D203" s="83" t="s">
        <v>115</v>
      </c>
      <c r="E203" s="84" t="s">
        <v>47</v>
      </c>
      <c r="F203" s="85">
        <v>660</v>
      </c>
      <c r="G203" s="86"/>
      <c r="H203" s="87">
        <f>ROUND(G203*F203,2)</f>
        <v>0</v>
      </c>
    </row>
    <row r="204" spans="1:10" s="147" customFormat="1" ht="36" customHeight="1" x14ac:dyDescent="0.2">
      <c r="A204" s="154"/>
      <c r="B204" s="155"/>
      <c r="C204" s="156" t="s">
        <v>22</v>
      </c>
      <c r="D204" s="157"/>
      <c r="E204" s="158"/>
      <c r="F204" s="159"/>
      <c r="G204" s="160">
        <v>0</v>
      </c>
      <c r="H204" s="160"/>
      <c r="I204" s="88"/>
    </row>
    <row r="205" spans="1:10" s="88" customFormat="1" ht="30" customHeight="1" x14ac:dyDescent="0.2">
      <c r="A205" s="80" t="s">
        <v>139</v>
      </c>
      <c r="B205" s="81" t="s">
        <v>324</v>
      </c>
      <c r="C205" s="82" t="s">
        <v>140</v>
      </c>
      <c r="D205" s="83" t="s">
        <v>117</v>
      </c>
      <c r="E205" s="84"/>
      <c r="F205" s="120"/>
      <c r="G205" s="91">
        <v>0</v>
      </c>
      <c r="H205" s="121"/>
    </row>
    <row r="206" spans="1:10" s="88" customFormat="1" ht="30" customHeight="1" x14ac:dyDescent="0.2">
      <c r="A206" s="80" t="s">
        <v>141</v>
      </c>
      <c r="B206" s="92" t="s">
        <v>31</v>
      </c>
      <c r="C206" s="82" t="s">
        <v>142</v>
      </c>
      <c r="D206" s="83"/>
      <c r="E206" s="84" t="s">
        <v>37</v>
      </c>
      <c r="F206" s="85">
        <v>1</v>
      </c>
      <c r="G206" s="86"/>
      <c r="H206" s="87">
        <f>ROUND(G206*F206,2)</f>
        <v>0</v>
      </c>
    </row>
    <row r="207" spans="1:10" s="88" customFormat="1" ht="30" customHeight="1" x14ac:dyDescent="0.2">
      <c r="A207" s="80" t="s">
        <v>325</v>
      </c>
      <c r="B207" s="81" t="s">
        <v>326</v>
      </c>
      <c r="C207" s="82" t="s">
        <v>327</v>
      </c>
      <c r="D207" s="83" t="s">
        <v>117</v>
      </c>
      <c r="E207" s="84"/>
      <c r="F207" s="120"/>
      <c r="G207" s="91">
        <v>0</v>
      </c>
      <c r="H207" s="121"/>
    </row>
    <row r="208" spans="1:10" s="88" customFormat="1" ht="30" customHeight="1" x14ac:dyDescent="0.2">
      <c r="A208" s="80" t="s">
        <v>328</v>
      </c>
      <c r="B208" s="92" t="s">
        <v>31</v>
      </c>
      <c r="C208" s="82" t="s">
        <v>329</v>
      </c>
      <c r="D208" s="83"/>
      <c r="E208" s="84" t="s">
        <v>37</v>
      </c>
      <c r="F208" s="85">
        <v>6</v>
      </c>
      <c r="G208" s="86"/>
      <c r="H208" s="87">
        <f>ROUND(G208*F208,2)</f>
        <v>0</v>
      </c>
    </row>
    <row r="209" spans="1:10" s="88" customFormat="1" ht="30" customHeight="1" x14ac:dyDescent="0.2">
      <c r="A209" s="80" t="s">
        <v>143</v>
      </c>
      <c r="B209" s="105" t="s">
        <v>330</v>
      </c>
      <c r="C209" s="106" t="s">
        <v>144</v>
      </c>
      <c r="D209" s="107" t="s">
        <v>117</v>
      </c>
      <c r="E209" s="108" t="s">
        <v>47</v>
      </c>
      <c r="F209" s="109">
        <v>10</v>
      </c>
      <c r="G209" s="110"/>
      <c r="H209" s="111">
        <f>ROUND(G209*F209,2)</f>
        <v>0</v>
      </c>
    </row>
    <row r="210" spans="1:10" s="123" customFormat="1" ht="30" customHeight="1" x14ac:dyDescent="0.2">
      <c r="A210" s="80" t="s">
        <v>70</v>
      </c>
      <c r="B210" s="125" t="s">
        <v>331</v>
      </c>
      <c r="C210" s="138" t="s">
        <v>193</v>
      </c>
      <c r="D210" s="132" t="s">
        <v>195</v>
      </c>
      <c r="E210" s="128"/>
      <c r="F210" s="139"/>
      <c r="G210" s="140">
        <v>0</v>
      </c>
      <c r="H210" s="141"/>
      <c r="I210" s="88"/>
    </row>
    <row r="211" spans="1:10" s="88" customFormat="1" ht="33" customHeight="1" x14ac:dyDescent="0.2">
      <c r="A211" s="80" t="s">
        <v>71</v>
      </c>
      <c r="B211" s="92" t="s">
        <v>31</v>
      </c>
      <c r="C211" s="130" t="s">
        <v>233</v>
      </c>
      <c r="D211" s="83"/>
      <c r="E211" s="84" t="s">
        <v>37</v>
      </c>
      <c r="F211" s="85">
        <v>1</v>
      </c>
      <c r="G211" s="86"/>
      <c r="H211" s="87">
        <f t="shared" ref="H211:H212" si="32">ROUND(G211*F211,2)</f>
        <v>0</v>
      </c>
    </row>
    <row r="212" spans="1:10" s="88" customFormat="1" ht="33" customHeight="1" x14ac:dyDescent="0.2">
      <c r="A212" s="80" t="s">
        <v>72</v>
      </c>
      <c r="B212" s="92" t="s">
        <v>38</v>
      </c>
      <c r="C212" s="130" t="s">
        <v>234</v>
      </c>
      <c r="D212" s="83"/>
      <c r="E212" s="84" t="s">
        <v>37</v>
      </c>
      <c r="F212" s="85">
        <v>1</v>
      </c>
      <c r="G212" s="86"/>
      <c r="H212" s="87">
        <f t="shared" si="32"/>
        <v>0</v>
      </c>
    </row>
    <row r="213" spans="1:10" s="123" customFormat="1" ht="30" customHeight="1" x14ac:dyDescent="0.2">
      <c r="A213" s="80" t="s">
        <v>280</v>
      </c>
      <c r="B213" s="81" t="s">
        <v>332</v>
      </c>
      <c r="C213" s="122" t="s">
        <v>281</v>
      </c>
      <c r="D213" s="83" t="s">
        <v>117</v>
      </c>
      <c r="E213" s="84"/>
      <c r="F213" s="120"/>
      <c r="G213" s="91">
        <v>0</v>
      </c>
      <c r="H213" s="121"/>
      <c r="I213" s="88"/>
    </row>
    <row r="214" spans="1:10" s="123" customFormat="1" ht="30" customHeight="1" x14ac:dyDescent="0.2">
      <c r="A214" s="80" t="s">
        <v>282</v>
      </c>
      <c r="B214" s="92" t="s">
        <v>31</v>
      </c>
      <c r="C214" s="122" t="s">
        <v>283</v>
      </c>
      <c r="D214" s="83"/>
      <c r="E214" s="84" t="s">
        <v>37</v>
      </c>
      <c r="F214" s="85">
        <v>1</v>
      </c>
      <c r="G214" s="86"/>
      <c r="H214" s="87">
        <f>ROUND(G214*F214,2)</f>
        <v>0</v>
      </c>
      <c r="I214" s="88"/>
    </row>
    <row r="215" spans="1:10" s="101" customFormat="1" ht="33" customHeight="1" x14ac:dyDescent="0.2">
      <c r="A215" s="149" t="s">
        <v>634</v>
      </c>
      <c r="B215" s="150" t="s">
        <v>334</v>
      </c>
      <c r="C215" s="192" t="s">
        <v>635</v>
      </c>
      <c r="D215" s="96" t="s">
        <v>117</v>
      </c>
      <c r="E215" s="97"/>
      <c r="F215" s="193"/>
      <c r="G215" s="187"/>
      <c r="H215" s="194"/>
      <c r="I215" s="100"/>
      <c r="J215" s="144"/>
    </row>
    <row r="216" spans="1:10" s="101" customFormat="1" ht="30" customHeight="1" x14ac:dyDescent="0.2">
      <c r="A216" s="149" t="s">
        <v>636</v>
      </c>
      <c r="B216" s="94" t="s">
        <v>31</v>
      </c>
      <c r="C216" s="192" t="s">
        <v>638</v>
      </c>
      <c r="D216" s="96"/>
      <c r="E216" s="97" t="s">
        <v>37</v>
      </c>
      <c r="F216" s="189">
        <v>6</v>
      </c>
      <c r="G216" s="63"/>
      <c r="H216" s="99">
        <f t="shared" ref="H216" si="33">ROUND(G216*F216,2)</f>
        <v>0</v>
      </c>
      <c r="I216" s="100"/>
      <c r="J216" s="144"/>
    </row>
    <row r="217" spans="1:10" s="88" customFormat="1" ht="30" customHeight="1" x14ac:dyDescent="0.2">
      <c r="A217" s="80" t="s">
        <v>122</v>
      </c>
      <c r="B217" s="81" t="s">
        <v>338</v>
      </c>
      <c r="C217" s="82" t="s">
        <v>124</v>
      </c>
      <c r="D217" s="83" t="s">
        <v>117</v>
      </c>
      <c r="E217" s="84" t="s">
        <v>37</v>
      </c>
      <c r="F217" s="85">
        <v>2</v>
      </c>
      <c r="G217" s="86"/>
      <c r="H217" s="87">
        <f t="shared" ref="H217" si="34">ROUND(G217*F217,2)</f>
        <v>0</v>
      </c>
    </row>
    <row r="218" spans="1:10" ht="33" customHeight="1" x14ac:dyDescent="0.2">
      <c r="A218" s="21"/>
      <c r="B218" s="13"/>
      <c r="C218" s="35" t="s">
        <v>23</v>
      </c>
      <c r="D218" s="11"/>
      <c r="E218" s="10"/>
      <c r="F218" s="9"/>
      <c r="G218" s="21"/>
      <c r="H218" s="24"/>
    </row>
    <row r="219" spans="1:10" s="88" customFormat="1" ht="33" customHeight="1" x14ac:dyDescent="0.2">
      <c r="A219" s="80" t="s">
        <v>52</v>
      </c>
      <c r="B219" s="81" t="s">
        <v>339</v>
      </c>
      <c r="C219" s="130" t="s">
        <v>194</v>
      </c>
      <c r="D219" s="131" t="s">
        <v>195</v>
      </c>
      <c r="E219" s="84" t="s">
        <v>37</v>
      </c>
      <c r="F219" s="85">
        <v>2</v>
      </c>
      <c r="G219" s="86"/>
      <c r="H219" s="87">
        <f>ROUND(G219*F219,2)</f>
        <v>0</v>
      </c>
    </row>
    <row r="220" spans="1:10" s="88" customFormat="1" ht="30" customHeight="1" x14ac:dyDescent="0.2">
      <c r="A220" s="80" t="s">
        <v>65</v>
      </c>
      <c r="B220" s="81" t="s">
        <v>340</v>
      </c>
      <c r="C220" s="82" t="s">
        <v>73</v>
      </c>
      <c r="D220" s="83" t="s">
        <v>117</v>
      </c>
      <c r="E220" s="84"/>
      <c r="F220" s="120"/>
      <c r="G220" s="87">
        <v>0</v>
      </c>
      <c r="H220" s="121"/>
    </row>
    <row r="221" spans="1:10" s="88" customFormat="1" ht="30" customHeight="1" x14ac:dyDescent="0.2">
      <c r="A221" s="80" t="s">
        <v>74</v>
      </c>
      <c r="B221" s="92" t="s">
        <v>31</v>
      </c>
      <c r="C221" s="82" t="s">
        <v>128</v>
      </c>
      <c r="D221" s="83"/>
      <c r="E221" s="84" t="s">
        <v>66</v>
      </c>
      <c r="F221" s="85">
        <v>1</v>
      </c>
      <c r="G221" s="86"/>
      <c r="H221" s="87">
        <f>ROUND(G221*F221,2)</f>
        <v>0</v>
      </c>
    </row>
    <row r="222" spans="1:10" s="88" customFormat="1" ht="30" customHeight="1" x14ac:dyDescent="0.2">
      <c r="A222" s="80" t="s">
        <v>53</v>
      </c>
      <c r="B222" s="81" t="s">
        <v>341</v>
      </c>
      <c r="C222" s="130" t="s">
        <v>196</v>
      </c>
      <c r="D222" s="131" t="s">
        <v>195</v>
      </c>
      <c r="E222" s="84"/>
      <c r="F222" s="120"/>
      <c r="G222" s="91">
        <v>0</v>
      </c>
      <c r="H222" s="121"/>
    </row>
    <row r="223" spans="1:10" s="88" customFormat="1" ht="30" customHeight="1" x14ac:dyDescent="0.2">
      <c r="A223" s="80" t="s">
        <v>159</v>
      </c>
      <c r="B223" s="92" t="s">
        <v>31</v>
      </c>
      <c r="C223" s="82" t="s">
        <v>160</v>
      </c>
      <c r="D223" s="83"/>
      <c r="E223" s="84" t="s">
        <v>37</v>
      </c>
      <c r="F223" s="85">
        <v>1</v>
      </c>
      <c r="G223" s="86"/>
      <c r="H223" s="87">
        <f>ROUND(G223*F223,2)</f>
        <v>0</v>
      </c>
    </row>
    <row r="224" spans="1:10" s="88" customFormat="1" ht="30" customHeight="1" x14ac:dyDescent="0.2">
      <c r="A224" s="80" t="s">
        <v>54</v>
      </c>
      <c r="B224" s="92" t="s">
        <v>38</v>
      </c>
      <c r="C224" s="82" t="s">
        <v>130</v>
      </c>
      <c r="D224" s="83"/>
      <c r="E224" s="84" t="s">
        <v>37</v>
      </c>
      <c r="F224" s="85">
        <v>1</v>
      </c>
      <c r="G224" s="86"/>
      <c r="H224" s="87">
        <f>ROUND(G224*F224,2)</f>
        <v>0</v>
      </c>
    </row>
    <row r="225" spans="1:58" s="88" customFormat="1" ht="30" customHeight="1" x14ac:dyDescent="0.2">
      <c r="A225" s="80" t="s">
        <v>161</v>
      </c>
      <c r="B225" s="92" t="s">
        <v>48</v>
      </c>
      <c r="C225" s="82" t="s">
        <v>162</v>
      </c>
      <c r="D225" s="83"/>
      <c r="E225" s="84" t="s">
        <v>37</v>
      </c>
      <c r="F225" s="85">
        <v>1</v>
      </c>
      <c r="G225" s="86"/>
      <c r="H225" s="87">
        <f>ROUND(G225*F225,2)</f>
        <v>0</v>
      </c>
    </row>
    <row r="226" spans="1:58" s="88" customFormat="1" ht="30" customHeight="1" x14ac:dyDescent="0.2">
      <c r="A226" s="80" t="s">
        <v>55</v>
      </c>
      <c r="B226" s="92" t="s">
        <v>56</v>
      </c>
      <c r="C226" s="82" t="s">
        <v>148</v>
      </c>
      <c r="D226" s="83"/>
      <c r="E226" s="84" t="s">
        <v>37</v>
      </c>
      <c r="F226" s="85">
        <v>1</v>
      </c>
      <c r="G226" s="86"/>
      <c r="H226" s="87">
        <f>ROUND(G226*F226,2)</f>
        <v>0</v>
      </c>
    </row>
    <row r="227" spans="1:58" s="88" customFormat="1" ht="30" customHeight="1" x14ac:dyDescent="0.2">
      <c r="A227" s="80" t="s">
        <v>67</v>
      </c>
      <c r="B227" s="81" t="s">
        <v>342</v>
      </c>
      <c r="C227" s="82" t="s">
        <v>75</v>
      </c>
      <c r="D227" s="131" t="s">
        <v>195</v>
      </c>
      <c r="E227" s="84" t="s">
        <v>37</v>
      </c>
      <c r="F227" s="85">
        <v>4</v>
      </c>
      <c r="G227" s="86"/>
      <c r="H227" s="87">
        <f t="shared" ref="H227:H229" si="35">ROUND(G227*F227,2)</f>
        <v>0</v>
      </c>
    </row>
    <row r="228" spans="1:58" s="88" customFormat="1" ht="30" customHeight="1" x14ac:dyDescent="0.2">
      <c r="A228" s="80" t="s">
        <v>68</v>
      </c>
      <c r="B228" s="81" t="s">
        <v>343</v>
      </c>
      <c r="C228" s="82" t="s">
        <v>76</v>
      </c>
      <c r="D228" s="131" t="s">
        <v>195</v>
      </c>
      <c r="E228" s="84" t="s">
        <v>37</v>
      </c>
      <c r="F228" s="85">
        <v>1</v>
      </c>
      <c r="G228" s="86"/>
      <c r="H228" s="87">
        <f t="shared" si="35"/>
        <v>0</v>
      </c>
    </row>
    <row r="229" spans="1:58" s="88" customFormat="1" ht="30" customHeight="1" x14ac:dyDescent="0.2">
      <c r="A229" s="80" t="s">
        <v>69</v>
      </c>
      <c r="B229" s="81" t="s">
        <v>344</v>
      </c>
      <c r="C229" s="82" t="s">
        <v>77</v>
      </c>
      <c r="D229" s="131" t="s">
        <v>195</v>
      </c>
      <c r="E229" s="84" t="s">
        <v>37</v>
      </c>
      <c r="F229" s="85">
        <v>4</v>
      </c>
      <c r="G229" s="86"/>
      <c r="H229" s="87">
        <f t="shared" si="35"/>
        <v>0</v>
      </c>
    </row>
    <row r="230" spans="1:58" s="88" customFormat="1" ht="30" customHeight="1" x14ac:dyDescent="0.2">
      <c r="A230" s="133" t="s">
        <v>226</v>
      </c>
      <c r="B230" s="81" t="s">
        <v>345</v>
      </c>
      <c r="C230" s="130" t="s">
        <v>228</v>
      </c>
      <c r="D230" s="131" t="s">
        <v>195</v>
      </c>
      <c r="E230" s="135" t="s">
        <v>37</v>
      </c>
      <c r="F230" s="85">
        <v>5</v>
      </c>
      <c r="G230" s="136"/>
      <c r="H230" s="137">
        <f>ROUND(G230*F230,2)</f>
        <v>0</v>
      </c>
    </row>
    <row r="231" spans="1:58" ht="33" customHeight="1" x14ac:dyDescent="0.2">
      <c r="A231" s="21"/>
      <c r="B231" s="17"/>
      <c r="C231" s="35" t="s">
        <v>24</v>
      </c>
      <c r="D231" s="11"/>
      <c r="E231" s="8"/>
      <c r="F231" s="11"/>
      <c r="G231" s="21"/>
      <c r="H231" s="24"/>
    </row>
    <row r="232" spans="1:58" s="88" customFormat="1" ht="30" customHeight="1" x14ac:dyDescent="0.2">
      <c r="A232" s="103" t="s">
        <v>57</v>
      </c>
      <c r="B232" s="81" t="s">
        <v>346</v>
      </c>
      <c r="C232" s="82" t="s">
        <v>58</v>
      </c>
      <c r="D232" s="83" t="s">
        <v>135</v>
      </c>
      <c r="E232" s="84"/>
      <c r="F232" s="90"/>
      <c r="G232" s="91">
        <v>0</v>
      </c>
      <c r="H232" s="87"/>
    </row>
    <row r="233" spans="1:58" s="88" customFormat="1" ht="30" customHeight="1" x14ac:dyDescent="0.2">
      <c r="A233" s="103" t="s">
        <v>136</v>
      </c>
      <c r="B233" s="92" t="s">
        <v>31</v>
      </c>
      <c r="C233" s="82" t="s">
        <v>137</v>
      </c>
      <c r="D233" s="83"/>
      <c r="E233" s="84" t="s">
        <v>30</v>
      </c>
      <c r="F233" s="85">
        <v>500</v>
      </c>
      <c r="G233" s="86"/>
      <c r="H233" s="87">
        <f>ROUND(G233*F233,2)</f>
        <v>0</v>
      </c>
    </row>
    <row r="234" spans="1:58" s="88" customFormat="1" ht="30" customHeight="1" x14ac:dyDescent="0.2">
      <c r="A234" s="103" t="s">
        <v>59</v>
      </c>
      <c r="B234" s="124" t="s">
        <v>38</v>
      </c>
      <c r="C234" s="106" t="s">
        <v>138</v>
      </c>
      <c r="D234" s="107"/>
      <c r="E234" s="108" t="s">
        <v>30</v>
      </c>
      <c r="F234" s="109">
        <v>2430</v>
      </c>
      <c r="G234" s="110"/>
      <c r="H234" s="111">
        <f>ROUND(G234*F234,2)</f>
        <v>0</v>
      </c>
    </row>
    <row r="235" spans="1:58" ht="33" customHeight="1" x14ac:dyDescent="0.2">
      <c r="A235" s="21"/>
      <c r="B235" s="6"/>
      <c r="C235" s="35" t="s">
        <v>25</v>
      </c>
      <c r="D235" s="11"/>
      <c r="E235" s="10"/>
      <c r="F235" s="9"/>
      <c r="G235" s="21"/>
      <c r="H235" s="24"/>
    </row>
    <row r="236" spans="1:58" s="88" customFormat="1" ht="30" customHeight="1" x14ac:dyDescent="0.2">
      <c r="A236" s="103"/>
      <c r="B236" s="81" t="s">
        <v>347</v>
      </c>
      <c r="C236" s="82" t="s">
        <v>348</v>
      </c>
      <c r="D236" s="83" t="s">
        <v>632</v>
      </c>
      <c r="E236" s="84" t="s">
        <v>349</v>
      </c>
      <c r="F236" s="85">
        <v>4</v>
      </c>
      <c r="G236" s="86"/>
      <c r="H236" s="87">
        <f t="shared" ref="H236:H238" si="36">ROUND(G236*F236,2)</f>
        <v>0</v>
      </c>
      <c r="J236" s="161"/>
      <c r="K236" s="161"/>
      <c r="AX236" s="147">
        <f>IF(ISNUMBER(SEARCH(".",B236)),1,(IF(ISNUMBER(SEARCH("i)",B236)),2,(IF(ISNUMBER(SEARCH("v)",B236)),2,(IF(ISNUMBER(SEARCH("x)",B236)),2,(IF(ISNUMBER(SEARCH(")",B236)),3,0)))))))))</f>
        <v>1</v>
      </c>
      <c r="AY236" s="147">
        <f>IF(ISBLANK(B236),AY235,IF(AX236=0,B236,AY235))</f>
        <v>0</v>
      </c>
      <c r="AZ236" s="147">
        <f t="shared" ref="AZ236" si="37">IF(AX236=1,1+AZ235,IF(AX236=0,AZ235,IF(AX236&gt;1,AZ235,0)))</f>
        <v>1</v>
      </c>
      <c r="BA236" s="147">
        <f t="shared" ref="BA236" si="38">IF(AX236=2,1+BA235,IF(AX236=3,BA235,0))</f>
        <v>0</v>
      </c>
      <c r="BB236" s="147" t="str">
        <f t="shared" ref="BB236:BB238" si="39">IF(ISNUMBER(BA236),LOWER(ROMAN(BA236)),"")</f>
        <v/>
      </c>
      <c r="BC236" s="147">
        <f t="shared" ref="BC236" si="40">IF(AX236=3,1+BC235,0)</f>
        <v>0</v>
      </c>
      <c r="BD236" s="147" t="str">
        <f t="shared" ref="BD236:BD238" si="41">IF(BC236&gt;0,LOWER(MID("ABCDEFGHIJKLMNOPQRSTUVWXYZ",BC236,1)),"")</f>
        <v/>
      </c>
      <c r="BE236" s="147" t="str">
        <f>IF(ISBLANK(B236),"",IF(AX236=0,AY236,(IF(AX236=1,CONCATENATE(AY236,".",AZ236),IF(AX236=2,BB236&amp;")",IF(AX236=3,BD236&amp;")","?"))))))</f>
        <v>0.1</v>
      </c>
      <c r="BF236" s="162"/>
    </row>
    <row r="237" spans="1:58" s="88" customFormat="1" ht="33" customHeight="1" x14ac:dyDescent="0.2">
      <c r="A237" s="103"/>
      <c r="B237" s="81" t="s">
        <v>350</v>
      </c>
      <c r="C237" s="82" t="s">
        <v>197</v>
      </c>
      <c r="D237" s="83" t="s">
        <v>631</v>
      </c>
      <c r="E237" s="84" t="s">
        <v>37</v>
      </c>
      <c r="F237" s="85">
        <v>1</v>
      </c>
      <c r="G237" s="86"/>
      <c r="H237" s="87">
        <f t="shared" si="36"/>
        <v>0</v>
      </c>
      <c r="AX237" s="147">
        <f>IF(ISNUMBER(SEARCH(".",B237)),1,(IF(ISNUMBER(SEARCH("i)",B237)),2,(IF(ISNUMBER(SEARCH("v)",B237)),2,(IF(ISNUMBER(SEARCH("x)",B237)),2,(IF(ISNUMBER(SEARCH(")",B237)),3,0)))))))))</f>
        <v>1</v>
      </c>
      <c r="AY237" s="147">
        <f>IF(ISBLANK(B237),AY235,IF(AX237=0,B237,AY235))</f>
        <v>0</v>
      </c>
      <c r="AZ237" s="147">
        <f>IF(AX237=1,1+AZ235,IF(AX237=0,AZ235,IF(AX237&gt;1,AZ235,0)))</f>
        <v>1</v>
      </c>
      <c r="BA237" s="147">
        <f>IF(AX237=2,1+BA235,IF(AX237=3,BA235,0))</f>
        <v>0</v>
      </c>
      <c r="BB237" s="147" t="str">
        <f t="shared" si="39"/>
        <v/>
      </c>
      <c r="BC237" s="147">
        <f>IF(AX237=3,1+BC235,0)</f>
        <v>0</v>
      </c>
      <c r="BD237" s="147" t="str">
        <f t="shared" si="41"/>
        <v/>
      </c>
      <c r="BE237" s="147" t="str">
        <f>IF(ISBLANK(B237),"",IF(AX237=0,AY237,(IF(AX237=1,CONCATENATE(AY237,".",AZ237),IF(AX237=2,BB237&amp;")",IF(AX237=3,BD237&amp;")","?"))))))</f>
        <v>0.1</v>
      </c>
    </row>
    <row r="238" spans="1:58" s="88" customFormat="1" ht="30" customHeight="1" x14ac:dyDescent="0.2">
      <c r="A238" s="103"/>
      <c r="B238" s="81" t="s">
        <v>351</v>
      </c>
      <c r="C238" s="82" t="s">
        <v>296</v>
      </c>
      <c r="D238" s="83" t="s">
        <v>631</v>
      </c>
      <c r="E238" s="84" t="s">
        <v>47</v>
      </c>
      <c r="F238" s="85">
        <v>5</v>
      </c>
      <c r="G238" s="86"/>
      <c r="H238" s="87">
        <f t="shared" si="36"/>
        <v>0</v>
      </c>
      <c r="AX238" s="147">
        <f>IF(ISNUMBER(SEARCH(".",B238)),1,(IF(ISNUMBER(SEARCH("i)",B238)),2,(IF(ISNUMBER(SEARCH("v)",B238)),2,(IF(ISNUMBER(SEARCH("x)",B238)),2,(IF(ISNUMBER(SEARCH(")",B238)),3,0)))))))))</f>
        <v>1</v>
      </c>
      <c r="AY238" s="147">
        <f>IF(ISBLANK(B238),AY237,IF(AX238=0,B238,AY237))</f>
        <v>0</v>
      </c>
      <c r="AZ238" s="147">
        <f t="shared" ref="AZ238" si="42">IF(AX238=1,1+AZ237,IF(AX238=0,AZ237,IF(AX238&gt;1,AZ237,0)))</f>
        <v>2</v>
      </c>
      <c r="BA238" s="147">
        <f t="shared" ref="BA238" si="43">IF(AX238=2,1+BA237,IF(AX238=3,BA237,0))</f>
        <v>0</v>
      </c>
      <c r="BB238" s="147" t="str">
        <f t="shared" si="39"/>
        <v/>
      </c>
      <c r="BC238" s="147">
        <f t="shared" ref="BC238" si="44">IF(AX238=3,1+BC237,0)</f>
        <v>0</v>
      </c>
      <c r="BD238" s="147" t="str">
        <f t="shared" si="41"/>
        <v/>
      </c>
      <c r="BE238" s="147" t="str">
        <f>IF(ISBLANK(B238),"",IF(AX238=0,AY238,(IF(AX238=1,CONCATENATE(AY238,".",AZ238),IF(AX238=2,BB238&amp;")",IF(AX238=3,BD238&amp;")","?"))))))</f>
        <v>0.2</v>
      </c>
    </row>
    <row r="239" spans="1:58" s="43" customFormat="1" ht="33" customHeight="1" thickBot="1" x14ac:dyDescent="0.25">
      <c r="A239" s="44"/>
      <c r="B239" s="39" t="str">
        <f>B157</f>
        <v>C</v>
      </c>
      <c r="C239" s="207" t="str">
        <f>C157</f>
        <v>DONCASTER STREET - BLANCHE AVE TO CORYDON AVE</v>
      </c>
      <c r="D239" s="208"/>
      <c r="E239" s="208"/>
      <c r="F239" s="209"/>
      <c r="G239" s="44" t="s">
        <v>17</v>
      </c>
      <c r="H239" s="44">
        <f>SUM(H157:H238)</f>
        <v>0</v>
      </c>
    </row>
    <row r="240" spans="1:58" s="43" customFormat="1" ht="33" customHeight="1" thickTop="1" x14ac:dyDescent="0.2">
      <c r="A240" s="41"/>
      <c r="B240" s="40" t="s">
        <v>15</v>
      </c>
      <c r="C240" s="204" t="s">
        <v>352</v>
      </c>
      <c r="D240" s="205"/>
      <c r="E240" s="205"/>
      <c r="F240" s="206"/>
      <c r="G240" s="41"/>
      <c r="H240" s="42"/>
    </row>
    <row r="241" spans="1:10" ht="33" customHeight="1" x14ac:dyDescent="0.2">
      <c r="A241" s="21"/>
      <c r="B241" s="17"/>
      <c r="C241" s="34" t="s">
        <v>19</v>
      </c>
      <c r="D241" s="11"/>
      <c r="E241" s="9" t="s">
        <v>2</v>
      </c>
      <c r="F241" s="9" t="s">
        <v>2</v>
      </c>
      <c r="G241" s="21" t="s">
        <v>2</v>
      </c>
      <c r="H241" s="24"/>
    </row>
    <row r="242" spans="1:10" s="88" customFormat="1" ht="30" customHeight="1" x14ac:dyDescent="0.2">
      <c r="A242" s="80" t="s">
        <v>78</v>
      </c>
      <c r="B242" s="81" t="s">
        <v>353</v>
      </c>
      <c r="C242" s="82" t="s">
        <v>79</v>
      </c>
      <c r="D242" s="83" t="s">
        <v>246</v>
      </c>
      <c r="E242" s="84" t="s">
        <v>28</v>
      </c>
      <c r="F242" s="85">
        <v>350</v>
      </c>
      <c r="G242" s="86"/>
      <c r="H242" s="87">
        <f t="shared" ref="H242:H244" si="45">ROUND(G242*F242,2)</f>
        <v>0</v>
      </c>
    </row>
    <row r="243" spans="1:10" s="88" customFormat="1" ht="30" customHeight="1" x14ac:dyDescent="0.2">
      <c r="A243" s="89" t="s">
        <v>80</v>
      </c>
      <c r="B243" s="81" t="s">
        <v>354</v>
      </c>
      <c r="C243" s="82" t="s">
        <v>81</v>
      </c>
      <c r="D243" s="83" t="s">
        <v>246</v>
      </c>
      <c r="E243" s="84" t="s">
        <v>30</v>
      </c>
      <c r="F243" s="85">
        <v>725</v>
      </c>
      <c r="G243" s="86"/>
      <c r="H243" s="87">
        <f t="shared" si="45"/>
        <v>0</v>
      </c>
    </row>
    <row r="244" spans="1:10" s="88" customFormat="1" ht="33" customHeight="1" x14ac:dyDescent="0.2">
      <c r="A244" s="80" t="s">
        <v>355</v>
      </c>
      <c r="B244" s="81" t="s">
        <v>300</v>
      </c>
      <c r="C244" s="82" t="s">
        <v>356</v>
      </c>
      <c r="D244" s="83" t="s">
        <v>246</v>
      </c>
      <c r="E244" s="84" t="s">
        <v>28</v>
      </c>
      <c r="F244" s="85">
        <v>10</v>
      </c>
      <c r="G244" s="86"/>
      <c r="H244" s="87">
        <f t="shared" si="45"/>
        <v>0</v>
      </c>
    </row>
    <row r="245" spans="1:10" s="88" customFormat="1" ht="30" customHeight="1" x14ac:dyDescent="0.2">
      <c r="A245" s="89" t="s">
        <v>82</v>
      </c>
      <c r="B245" s="81" t="s">
        <v>357</v>
      </c>
      <c r="C245" s="82" t="s">
        <v>247</v>
      </c>
      <c r="D245" s="83" t="s">
        <v>246</v>
      </c>
      <c r="E245" s="84"/>
      <c r="F245" s="90"/>
      <c r="G245" s="91">
        <v>0</v>
      </c>
      <c r="H245" s="87"/>
    </row>
    <row r="246" spans="1:10" s="88" customFormat="1" ht="30" customHeight="1" x14ac:dyDescent="0.2">
      <c r="A246" s="89" t="s">
        <v>248</v>
      </c>
      <c r="B246" s="92" t="s">
        <v>31</v>
      </c>
      <c r="C246" s="82" t="s">
        <v>249</v>
      </c>
      <c r="D246" s="83" t="s">
        <v>2</v>
      </c>
      <c r="E246" s="84" t="s">
        <v>32</v>
      </c>
      <c r="F246" s="85">
        <v>430</v>
      </c>
      <c r="G246" s="86"/>
      <c r="H246" s="87">
        <f t="shared" ref="H246" si="46">ROUND(G246*F246,2)</f>
        <v>0</v>
      </c>
    </row>
    <row r="247" spans="1:10" s="88" customFormat="1" ht="33" customHeight="1" x14ac:dyDescent="0.2">
      <c r="A247" s="89" t="s">
        <v>33</v>
      </c>
      <c r="B247" s="81" t="s">
        <v>358</v>
      </c>
      <c r="C247" s="82" t="s">
        <v>34</v>
      </c>
      <c r="D247" s="83" t="s">
        <v>246</v>
      </c>
      <c r="E247" s="84"/>
      <c r="F247" s="90"/>
      <c r="G247" s="91">
        <v>0</v>
      </c>
      <c r="H247" s="87"/>
    </row>
    <row r="248" spans="1:10" s="102" customFormat="1" ht="33" customHeight="1" x14ac:dyDescent="0.2">
      <c r="A248" s="93" t="s">
        <v>250</v>
      </c>
      <c r="B248" s="94" t="s">
        <v>31</v>
      </c>
      <c r="C248" s="95" t="s">
        <v>251</v>
      </c>
      <c r="D248" s="96" t="s">
        <v>2</v>
      </c>
      <c r="E248" s="97" t="s">
        <v>28</v>
      </c>
      <c r="F248" s="98">
        <v>75</v>
      </c>
      <c r="G248" s="63"/>
      <c r="H248" s="99">
        <f t="shared" ref="H248:H251" si="47">ROUND(G248*F248,2)</f>
        <v>0</v>
      </c>
      <c r="I248" s="100"/>
      <c r="J248" s="101"/>
    </row>
    <row r="249" spans="1:10" s="88" customFormat="1" ht="30" customHeight="1" x14ac:dyDescent="0.2">
      <c r="A249" s="80" t="s">
        <v>35</v>
      </c>
      <c r="B249" s="81" t="s">
        <v>359</v>
      </c>
      <c r="C249" s="82" t="s">
        <v>36</v>
      </c>
      <c r="D249" s="83" t="s">
        <v>246</v>
      </c>
      <c r="E249" s="84" t="s">
        <v>30</v>
      </c>
      <c r="F249" s="85">
        <v>4660</v>
      </c>
      <c r="G249" s="86"/>
      <c r="H249" s="87">
        <f t="shared" si="47"/>
        <v>0</v>
      </c>
    </row>
    <row r="250" spans="1:10" s="88" customFormat="1" ht="30" customHeight="1" x14ac:dyDescent="0.2">
      <c r="A250" s="89" t="s">
        <v>86</v>
      </c>
      <c r="B250" s="81" t="s">
        <v>360</v>
      </c>
      <c r="C250" s="82" t="s">
        <v>252</v>
      </c>
      <c r="D250" s="83" t="s">
        <v>253</v>
      </c>
      <c r="E250" s="84"/>
      <c r="F250" s="90"/>
      <c r="G250" s="87">
        <v>0</v>
      </c>
      <c r="H250" s="87">
        <f t="shared" si="47"/>
        <v>0</v>
      </c>
    </row>
    <row r="251" spans="1:10" s="88" customFormat="1" ht="30" customHeight="1" x14ac:dyDescent="0.2">
      <c r="A251" s="89" t="s">
        <v>254</v>
      </c>
      <c r="B251" s="92" t="s">
        <v>31</v>
      </c>
      <c r="C251" s="82" t="s">
        <v>255</v>
      </c>
      <c r="D251" s="83" t="s">
        <v>2</v>
      </c>
      <c r="E251" s="84" t="s">
        <v>30</v>
      </c>
      <c r="F251" s="85">
        <v>725</v>
      </c>
      <c r="G251" s="86"/>
      <c r="H251" s="87">
        <f t="shared" si="47"/>
        <v>0</v>
      </c>
    </row>
    <row r="252" spans="1:10" s="88" customFormat="1" ht="30" customHeight="1" x14ac:dyDescent="0.2">
      <c r="A252" s="89" t="s">
        <v>256</v>
      </c>
      <c r="B252" s="81" t="s">
        <v>361</v>
      </c>
      <c r="C252" s="82" t="s">
        <v>89</v>
      </c>
      <c r="D252" s="83" t="s">
        <v>257</v>
      </c>
      <c r="E252" s="84"/>
      <c r="F252" s="90"/>
      <c r="G252" s="91">
        <v>0</v>
      </c>
      <c r="H252" s="87"/>
    </row>
    <row r="253" spans="1:10" s="88" customFormat="1" ht="30" customHeight="1" x14ac:dyDescent="0.2">
      <c r="A253" s="89" t="s">
        <v>258</v>
      </c>
      <c r="B253" s="92" t="s">
        <v>31</v>
      </c>
      <c r="C253" s="82" t="s">
        <v>259</v>
      </c>
      <c r="D253" s="83" t="s">
        <v>2</v>
      </c>
      <c r="E253" s="84" t="s">
        <v>30</v>
      </c>
      <c r="F253" s="85">
        <v>725</v>
      </c>
      <c r="G253" s="86"/>
      <c r="H253" s="87">
        <f t="shared" ref="H253" si="48">ROUND(G253*F253,2)</f>
        <v>0</v>
      </c>
    </row>
    <row r="254" spans="1:10" s="119" customFormat="1" ht="30" customHeight="1" x14ac:dyDescent="0.2">
      <c r="A254" s="163" t="s">
        <v>362</v>
      </c>
      <c r="B254" s="164" t="s">
        <v>38</v>
      </c>
      <c r="C254" s="114" t="s">
        <v>363</v>
      </c>
      <c r="D254" s="165"/>
      <c r="E254" s="116" t="s">
        <v>28</v>
      </c>
      <c r="F254" s="85">
        <v>10</v>
      </c>
      <c r="G254" s="117"/>
      <c r="H254" s="118">
        <f>ROUND(G254*F254,2)</f>
        <v>0</v>
      </c>
      <c r="I254" s="166"/>
      <c r="J254" s="167"/>
    </row>
    <row r="255" spans="1:10" ht="33" customHeight="1" x14ac:dyDescent="0.2">
      <c r="A255" s="21"/>
      <c r="B255" s="17"/>
      <c r="C255" s="35" t="s">
        <v>239</v>
      </c>
      <c r="D255" s="11"/>
      <c r="E255" s="8"/>
      <c r="F255" s="11"/>
      <c r="G255" s="21"/>
      <c r="H255" s="24"/>
    </row>
    <row r="256" spans="1:10" s="88" customFormat="1" ht="30" customHeight="1" x14ac:dyDescent="0.2">
      <c r="A256" s="103" t="s">
        <v>60</v>
      </c>
      <c r="B256" s="81" t="s">
        <v>364</v>
      </c>
      <c r="C256" s="82" t="s">
        <v>61</v>
      </c>
      <c r="D256" s="83" t="s">
        <v>246</v>
      </c>
      <c r="E256" s="84"/>
      <c r="F256" s="90"/>
      <c r="G256" s="91">
        <v>0</v>
      </c>
      <c r="H256" s="87"/>
    </row>
    <row r="257" spans="1:8" s="88" customFormat="1" ht="30" customHeight="1" x14ac:dyDescent="0.2">
      <c r="A257" s="103" t="s">
        <v>62</v>
      </c>
      <c r="B257" s="92" t="s">
        <v>31</v>
      </c>
      <c r="C257" s="82" t="s">
        <v>63</v>
      </c>
      <c r="D257" s="83" t="s">
        <v>2</v>
      </c>
      <c r="E257" s="84" t="s">
        <v>30</v>
      </c>
      <c r="F257" s="85">
        <v>650</v>
      </c>
      <c r="G257" s="86"/>
      <c r="H257" s="87">
        <f>ROUND(G257*F257,2)</f>
        <v>0</v>
      </c>
    </row>
    <row r="258" spans="1:8" s="88" customFormat="1" ht="30" customHeight="1" x14ac:dyDescent="0.2">
      <c r="A258" s="103" t="s">
        <v>269</v>
      </c>
      <c r="B258" s="81" t="s">
        <v>365</v>
      </c>
      <c r="C258" s="82" t="s">
        <v>270</v>
      </c>
      <c r="D258" s="83" t="s">
        <v>150</v>
      </c>
      <c r="E258" s="84"/>
      <c r="F258" s="90"/>
      <c r="G258" s="91">
        <v>0</v>
      </c>
      <c r="H258" s="87"/>
    </row>
    <row r="259" spans="1:8" s="88" customFormat="1" ht="30" customHeight="1" x14ac:dyDescent="0.2">
      <c r="A259" s="103" t="s">
        <v>271</v>
      </c>
      <c r="B259" s="92" t="s">
        <v>31</v>
      </c>
      <c r="C259" s="82" t="s">
        <v>167</v>
      </c>
      <c r="D259" s="83" t="s">
        <v>2</v>
      </c>
      <c r="E259" s="84" t="s">
        <v>30</v>
      </c>
      <c r="F259" s="85">
        <v>370</v>
      </c>
      <c r="G259" s="86"/>
      <c r="H259" s="87">
        <f>ROUND(G259*F259,2)</f>
        <v>0</v>
      </c>
    </row>
    <row r="260" spans="1:8" s="88" customFormat="1" ht="30" customHeight="1" x14ac:dyDescent="0.2">
      <c r="A260" s="103" t="s">
        <v>262</v>
      </c>
      <c r="B260" s="81" t="s">
        <v>366</v>
      </c>
      <c r="C260" s="82" t="s">
        <v>263</v>
      </c>
      <c r="D260" s="83" t="s">
        <v>150</v>
      </c>
      <c r="E260" s="84"/>
      <c r="F260" s="90"/>
      <c r="G260" s="91">
        <v>0</v>
      </c>
      <c r="H260" s="87"/>
    </row>
    <row r="261" spans="1:8" s="88" customFormat="1" ht="30" customHeight="1" x14ac:dyDescent="0.2">
      <c r="A261" s="103" t="s">
        <v>264</v>
      </c>
      <c r="B261" s="92" t="s">
        <v>31</v>
      </c>
      <c r="C261" s="82" t="s">
        <v>168</v>
      </c>
      <c r="D261" s="83" t="s">
        <v>2</v>
      </c>
      <c r="E261" s="84" t="s">
        <v>30</v>
      </c>
      <c r="F261" s="85">
        <v>10</v>
      </c>
      <c r="G261" s="86"/>
      <c r="H261" s="87">
        <f t="shared" ref="H261:H263" si="49">ROUND(G261*F261,2)</f>
        <v>0</v>
      </c>
    </row>
    <row r="262" spans="1:8" s="88" customFormat="1" ht="30" customHeight="1" x14ac:dyDescent="0.2">
      <c r="A262" s="103" t="s">
        <v>265</v>
      </c>
      <c r="B262" s="92" t="s">
        <v>38</v>
      </c>
      <c r="C262" s="82" t="s">
        <v>169</v>
      </c>
      <c r="D262" s="83" t="s">
        <v>2</v>
      </c>
      <c r="E262" s="84" t="s">
        <v>30</v>
      </c>
      <c r="F262" s="85">
        <v>50</v>
      </c>
      <c r="G262" s="86"/>
      <c r="H262" s="87">
        <f t="shared" si="49"/>
        <v>0</v>
      </c>
    </row>
    <row r="263" spans="1:8" s="88" customFormat="1" ht="30" customHeight="1" x14ac:dyDescent="0.2">
      <c r="A263" s="103" t="s">
        <v>268</v>
      </c>
      <c r="B263" s="92" t="s">
        <v>48</v>
      </c>
      <c r="C263" s="82" t="s">
        <v>170</v>
      </c>
      <c r="D263" s="83" t="s">
        <v>2</v>
      </c>
      <c r="E263" s="84" t="s">
        <v>30</v>
      </c>
      <c r="F263" s="85">
        <v>100</v>
      </c>
      <c r="G263" s="86"/>
      <c r="H263" s="87">
        <f t="shared" si="49"/>
        <v>0</v>
      </c>
    </row>
    <row r="264" spans="1:8" s="88" customFormat="1" ht="30" customHeight="1" x14ac:dyDescent="0.2">
      <c r="A264" s="103" t="s">
        <v>39</v>
      </c>
      <c r="B264" s="81" t="s">
        <v>367</v>
      </c>
      <c r="C264" s="82" t="s">
        <v>40</v>
      </c>
      <c r="D264" s="83" t="s">
        <v>150</v>
      </c>
      <c r="E264" s="84"/>
      <c r="F264" s="90"/>
      <c r="G264" s="91">
        <v>0</v>
      </c>
      <c r="H264" s="87"/>
    </row>
    <row r="265" spans="1:8" s="88" customFormat="1" ht="30" customHeight="1" x14ac:dyDescent="0.2">
      <c r="A265" s="103" t="s">
        <v>41</v>
      </c>
      <c r="B265" s="92" t="s">
        <v>31</v>
      </c>
      <c r="C265" s="82" t="s">
        <v>42</v>
      </c>
      <c r="D265" s="83" t="s">
        <v>2</v>
      </c>
      <c r="E265" s="84" t="s">
        <v>37</v>
      </c>
      <c r="F265" s="85">
        <v>140</v>
      </c>
      <c r="G265" s="86"/>
      <c r="H265" s="87">
        <f>ROUND(G265*F265,2)</f>
        <v>0</v>
      </c>
    </row>
    <row r="266" spans="1:8" s="88" customFormat="1" ht="30" customHeight="1" x14ac:dyDescent="0.2">
      <c r="A266" s="103" t="s">
        <v>43</v>
      </c>
      <c r="B266" s="81" t="s">
        <v>368</v>
      </c>
      <c r="C266" s="82" t="s">
        <v>44</v>
      </c>
      <c r="D266" s="83" t="s">
        <v>150</v>
      </c>
      <c r="E266" s="84"/>
      <c r="F266" s="90"/>
      <c r="G266" s="91">
        <v>0</v>
      </c>
      <c r="H266" s="87"/>
    </row>
    <row r="267" spans="1:8" s="88" customFormat="1" ht="30" customHeight="1" x14ac:dyDescent="0.2">
      <c r="A267" s="103" t="s">
        <v>45</v>
      </c>
      <c r="B267" s="124" t="s">
        <v>31</v>
      </c>
      <c r="C267" s="106" t="s">
        <v>46</v>
      </c>
      <c r="D267" s="107" t="s">
        <v>2</v>
      </c>
      <c r="E267" s="108" t="s">
        <v>37</v>
      </c>
      <c r="F267" s="109">
        <v>265</v>
      </c>
      <c r="G267" s="110"/>
      <c r="H267" s="111">
        <f>ROUND(G267*F267,2)</f>
        <v>0</v>
      </c>
    </row>
    <row r="268" spans="1:8" s="88" customFormat="1" ht="30" customHeight="1" x14ac:dyDescent="0.2">
      <c r="A268" s="103" t="s">
        <v>171</v>
      </c>
      <c r="B268" s="125" t="s">
        <v>369</v>
      </c>
      <c r="C268" s="126" t="s">
        <v>172</v>
      </c>
      <c r="D268" s="127" t="s">
        <v>94</v>
      </c>
      <c r="E268" s="128"/>
      <c r="F268" s="142"/>
      <c r="G268" s="140">
        <v>0</v>
      </c>
      <c r="H268" s="129"/>
    </row>
    <row r="269" spans="1:8" s="88" customFormat="1" ht="30" customHeight="1" x14ac:dyDescent="0.2">
      <c r="A269" s="103" t="s">
        <v>173</v>
      </c>
      <c r="B269" s="92" t="s">
        <v>261</v>
      </c>
      <c r="C269" s="82" t="s">
        <v>95</v>
      </c>
      <c r="D269" s="83" t="s">
        <v>174</v>
      </c>
      <c r="E269" s="84"/>
      <c r="F269" s="90"/>
      <c r="G269" s="91">
        <v>0</v>
      </c>
      <c r="H269" s="87"/>
    </row>
    <row r="270" spans="1:8" s="88" customFormat="1" ht="30" customHeight="1" x14ac:dyDescent="0.2">
      <c r="A270" s="103" t="s">
        <v>175</v>
      </c>
      <c r="B270" s="104" t="s">
        <v>96</v>
      </c>
      <c r="C270" s="82" t="s">
        <v>176</v>
      </c>
      <c r="D270" s="83"/>
      <c r="E270" s="84" t="s">
        <v>30</v>
      </c>
      <c r="F270" s="85">
        <v>45</v>
      </c>
      <c r="G270" s="86"/>
      <c r="H270" s="87">
        <f t="shared" ref="H270:H274" si="50">ROUND(G270*F270,2)</f>
        <v>0</v>
      </c>
    </row>
    <row r="271" spans="1:8" s="88" customFormat="1" ht="30" customHeight="1" x14ac:dyDescent="0.2">
      <c r="A271" s="103" t="s">
        <v>177</v>
      </c>
      <c r="B271" s="104" t="s">
        <v>97</v>
      </c>
      <c r="C271" s="82" t="s">
        <v>178</v>
      </c>
      <c r="D271" s="83"/>
      <c r="E271" s="84" t="s">
        <v>30</v>
      </c>
      <c r="F271" s="85">
        <v>25</v>
      </c>
      <c r="G271" s="86"/>
      <c r="H271" s="87">
        <f t="shared" si="50"/>
        <v>0</v>
      </c>
    </row>
    <row r="272" spans="1:8" s="88" customFormat="1" ht="30" customHeight="1" x14ac:dyDescent="0.2">
      <c r="A272" s="103" t="s">
        <v>205</v>
      </c>
      <c r="B272" s="81" t="s">
        <v>370</v>
      </c>
      <c r="C272" s="82" t="s">
        <v>207</v>
      </c>
      <c r="D272" s="83" t="s">
        <v>94</v>
      </c>
      <c r="E272" s="84" t="s">
        <v>30</v>
      </c>
      <c r="F272" s="85">
        <v>70</v>
      </c>
      <c r="G272" s="86"/>
      <c r="H272" s="87">
        <f t="shared" si="50"/>
        <v>0</v>
      </c>
    </row>
    <row r="273" spans="1:8" s="88" customFormat="1" ht="30" customHeight="1" x14ac:dyDescent="0.2">
      <c r="A273" s="103" t="s">
        <v>236</v>
      </c>
      <c r="B273" s="81" t="s">
        <v>371</v>
      </c>
      <c r="C273" s="82" t="s">
        <v>237</v>
      </c>
      <c r="D273" s="83" t="s">
        <v>94</v>
      </c>
      <c r="E273" s="84" t="s">
        <v>30</v>
      </c>
      <c r="F273" s="85">
        <v>40</v>
      </c>
      <c r="G273" s="86"/>
      <c r="H273" s="87">
        <f t="shared" si="50"/>
        <v>0</v>
      </c>
    </row>
    <row r="274" spans="1:8" s="88" customFormat="1" ht="30" customHeight="1" x14ac:dyDescent="0.2">
      <c r="A274" s="103" t="s">
        <v>272</v>
      </c>
      <c r="B274" s="81" t="s">
        <v>372</v>
      </c>
      <c r="C274" s="82" t="s">
        <v>273</v>
      </c>
      <c r="D274" s="83" t="s">
        <v>94</v>
      </c>
      <c r="E274" s="84" t="s">
        <v>30</v>
      </c>
      <c r="F274" s="85">
        <v>40</v>
      </c>
      <c r="G274" s="86"/>
      <c r="H274" s="87">
        <f t="shared" si="50"/>
        <v>0</v>
      </c>
    </row>
    <row r="275" spans="1:8" s="88" customFormat="1" ht="30" customHeight="1" x14ac:dyDescent="0.2">
      <c r="A275" s="103" t="s">
        <v>179</v>
      </c>
      <c r="B275" s="81" t="s">
        <v>373</v>
      </c>
      <c r="C275" s="82" t="s">
        <v>180</v>
      </c>
      <c r="D275" s="83" t="s">
        <v>181</v>
      </c>
      <c r="E275" s="84"/>
      <c r="F275" s="90"/>
      <c r="G275" s="91">
        <v>0</v>
      </c>
      <c r="H275" s="87"/>
    </row>
    <row r="276" spans="1:8" s="88" customFormat="1" ht="30" customHeight="1" x14ac:dyDescent="0.2">
      <c r="A276" s="103" t="s">
        <v>289</v>
      </c>
      <c r="B276" s="92" t="s">
        <v>31</v>
      </c>
      <c r="C276" s="82" t="s">
        <v>290</v>
      </c>
      <c r="D276" s="83" t="s">
        <v>2</v>
      </c>
      <c r="E276" s="84" t="s">
        <v>47</v>
      </c>
      <c r="F276" s="85">
        <v>40</v>
      </c>
      <c r="G276" s="86"/>
      <c r="H276" s="87">
        <f t="shared" ref="H276:H277" si="51">ROUND(G276*F276,2)</f>
        <v>0</v>
      </c>
    </row>
    <row r="277" spans="1:8" s="88" customFormat="1" ht="30" customHeight="1" x14ac:dyDescent="0.2">
      <c r="A277" s="103" t="s">
        <v>374</v>
      </c>
      <c r="B277" s="92" t="s">
        <v>38</v>
      </c>
      <c r="C277" s="82" t="s">
        <v>375</v>
      </c>
      <c r="D277" s="83" t="s">
        <v>376</v>
      </c>
      <c r="E277" s="84" t="s">
        <v>47</v>
      </c>
      <c r="F277" s="85">
        <v>645</v>
      </c>
      <c r="G277" s="86"/>
      <c r="H277" s="87">
        <f t="shared" si="51"/>
        <v>0</v>
      </c>
    </row>
    <row r="278" spans="1:8" s="88" customFormat="1" ht="30" customHeight="1" x14ac:dyDescent="0.2">
      <c r="A278" s="103" t="s">
        <v>182</v>
      </c>
      <c r="B278" s="81" t="s">
        <v>377</v>
      </c>
      <c r="C278" s="82" t="s">
        <v>183</v>
      </c>
      <c r="D278" s="83" t="s">
        <v>181</v>
      </c>
      <c r="E278" s="84"/>
      <c r="F278" s="90"/>
      <c r="G278" s="91">
        <v>0</v>
      </c>
      <c r="H278" s="87"/>
    </row>
    <row r="279" spans="1:8" s="88" customFormat="1" ht="33" customHeight="1" x14ac:dyDescent="0.2">
      <c r="A279" s="103" t="s">
        <v>378</v>
      </c>
      <c r="B279" s="92" t="s">
        <v>31</v>
      </c>
      <c r="C279" s="82" t="s">
        <v>642</v>
      </c>
      <c r="D279" s="83" t="s">
        <v>379</v>
      </c>
      <c r="E279" s="84" t="s">
        <v>47</v>
      </c>
      <c r="F279" s="85">
        <v>470</v>
      </c>
      <c r="G279" s="86"/>
      <c r="H279" s="87">
        <f t="shared" ref="H279" si="52">ROUND(G279*F279,2)</f>
        <v>0</v>
      </c>
    </row>
    <row r="280" spans="1:8" s="88" customFormat="1" ht="33" customHeight="1" x14ac:dyDescent="0.2">
      <c r="A280" s="103" t="s">
        <v>291</v>
      </c>
      <c r="B280" s="92" t="s">
        <v>38</v>
      </c>
      <c r="C280" s="82" t="s">
        <v>185</v>
      </c>
      <c r="D280" s="83" t="s">
        <v>101</v>
      </c>
      <c r="E280" s="84" t="s">
        <v>47</v>
      </c>
      <c r="F280" s="85">
        <v>70</v>
      </c>
      <c r="G280" s="86"/>
      <c r="H280" s="87">
        <f>ROUND(G280*F280,2)</f>
        <v>0</v>
      </c>
    </row>
    <row r="281" spans="1:8" s="88" customFormat="1" ht="33" customHeight="1" x14ac:dyDescent="0.2">
      <c r="A281" s="103" t="s">
        <v>380</v>
      </c>
      <c r="B281" s="92" t="s">
        <v>48</v>
      </c>
      <c r="C281" s="82" t="s">
        <v>294</v>
      </c>
      <c r="D281" s="83" t="s">
        <v>381</v>
      </c>
      <c r="E281" s="84" t="s">
        <v>47</v>
      </c>
      <c r="F281" s="85">
        <v>15</v>
      </c>
      <c r="G281" s="86"/>
      <c r="H281" s="87">
        <f t="shared" ref="H281" si="53">ROUND(G281*F281,2)</f>
        <v>0</v>
      </c>
    </row>
    <row r="282" spans="1:8" s="88" customFormat="1" ht="30" customHeight="1" x14ac:dyDescent="0.2">
      <c r="A282" s="103" t="s">
        <v>99</v>
      </c>
      <c r="B282" s="81" t="s">
        <v>382</v>
      </c>
      <c r="C282" s="82" t="s">
        <v>49</v>
      </c>
      <c r="D282" s="83" t="s">
        <v>181</v>
      </c>
      <c r="E282" s="84"/>
      <c r="F282" s="90"/>
      <c r="G282" s="91">
        <v>0</v>
      </c>
      <c r="H282" s="87"/>
    </row>
    <row r="283" spans="1:8" s="88" customFormat="1" ht="30" customHeight="1" x14ac:dyDescent="0.2">
      <c r="A283" s="103" t="s">
        <v>231</v>
      </c>
      <c r="B283" s="92" t="s">
        <v>31</v>
      </c>
      <c r="C283" s="82" t="s">
        <v>184</v>
      </c>
      <c r="D283" s="83" t="s">
        <v>232</v>
      </c>
      <c r="E283" s="84"/>
      <c r="F283" s="90"/>
      <c r="G283" s="87">
        <v>0</v>
      </c>
      <c r="H283" s="87"/>
    </row>
    <row r="284" spans="1:8" s="88" customFormat="1" ht="30" customHeight="1" x14ac:dyDescent="0.2">
      <c r="A284" s="103" t="s">
        <v>648</v>
      </c>
      <c r="B284" s="104" t="s">
        <v>96</v>
      </c>
      <c r="C284" s="82" t="s">
        <v>235</v>
      </c>
      <c r="D284" s="83"/>
      <c r="E284" s="84" t="s">
        <v>47</v>
      </c>
      <c r="F284" s="85">
        <v>5</v>
      </c>
      <c r="G284" s="86"/>
      <c r="H284" s="87">
        <f>ROUND(G284*F284,2)</f>
        <v>0</v>
      </c>
    </row>
    <row r="285" spans="1:8" s="88" customFormat="1" ht="30" customHeight="1" x14ac:dyDescent="0.2">
      <c r="A285" s="103" t="s">
        <v>383</v>
      </c>
      <c r="B285" s="92" t="s">
        <v>38</v>
      </c>
      <c r="C285" s="82" t="s">
        <v>384</v>
      </c>
      <c r="D285" s="83" t="s">
        <v>376</v>
      </c>
      <c r="E285" s="84" t="s">
        <v>47</v>
      </c>
      <c r="F285" s="85">
        <v>35</v>
      </c>
      <c r="G285" s="86"/>
      <c r="H285" s="87">
        <f>ROUND(G285*F285,2)</f>
        <v>0</v>
      </c>
    </row>
    <row r="286" spans="1:8" s="88" customFormat="1" ht="30" customHeight="1" x14ac:dyDescent="0.2">
      <c r="A286" s="103" t="s">
        <v>293</v>
      </c>
      <c r="B286" s="92" t="s">
        <v>48</v>
      </c>
      <c r="C286" s="82" t="s">
        <v>294</v>
      </c>
      <c r="D286" s="83" t="s">
        <v>102</v>
      </c>
      <c r="E286" s="84" t="s">
        <v>47</v>
      </c>
      <c r="F286" s="85">
        <v>7</v>
      </c>
      <c r="G286" s="86"/>
      <c r="H286" s="87">
        <f t="shared" ref="H286:H287" si="54">ROUND(G286*F286,2)</f>
        <v>0</v>
      </c>
    </row>
    <row r="287" spans="1:8" s="88" customFormat="1" ht="33" customHeight="1" x14ac:dyDescent="0.2">
      <c r="A287" s="103" t="s">
        <v>186</v>
      </c>
      <c r="B287" s="81" t="s">
        <v>385</v>
      </c>
      <c r="C287" s="82" t="s">
        <v>187</v>
      </c>
      <c r="D287" s="83" t="s">
        <v>188</v>
      </c>
      <c r="E287" s="84" t="s">
        <v>30</v>
      </c>
      <c r="F287" s="85">
        <v>35</v>
      </c>
      <c r="G287" s="86"/>
      <c r="H287" s="87">
        <f t="shared" si="54"/>
        <v>0</v>
      </c>
    </row>
    <row r="288" spans="1:8" s="88" customFormat="1" ht="30" customHeight="1" x14ac:dyDescent="0.2">
      <c r="A288" s="103" t="s">
        <v>151</v>
      </c>
      <c r="B288" s="81" t="s">
        <v>386</v>
      </c>
      <c r="C288" s="82" t="s">
        <v>152</v>
      </c>
      <c r="D288" s="83" t="s">
        <v>277</v>
      </c>
      <c r="F288" s="90"/>
      <c r="G288" s="91">
        <v>0</v>
      </c>
      <c r="H288" s="87"/>
    </row>
    <row r="289" spans="1:10" s="88" customFormat="1" ht="30" customHeight="1" x14ac:dyDescent="0.2">
      <c r="A289" s="103" t="s">
        <v>189</v>
      </c>
      <c r="B289" s="92" t="s">
        <v>31</v>
      </c>
      <c r="C289" s="82" t="s">
        <v>190</v>
      </c>
      <c r="D289" s="83"/>
      <c r="E289" s="84"/>
      <c r="F289" s="90"/>
      <c r="G289" s="91">
        <v>0</v>
      </c>
      <c r="H289" s="87"/>
    </row>
    <row r="290" spans="1:10" s="88" customFormat="1" ht="30" customHeight="1" x14ac:dyDescent="0.2">
      <c r="A290" s="103" t="s">
        <v>153</v>
      </c>
      <c r="B290" s="104" t="s">
        <v>96</v>
      </c>
      <c r="C290" s="82" t="s">
        <v>113</v>
      </c>
      <c r="D290" s="83"/>
      <c r="E290" s="84" t="s">
        <v>32</v>
      </c>
      <c r="F290" s="85">
        <v>645</v>
      </c>
      <c r="G290" s="86"/>
      <c r="H290" s="87">
        <f>ROUND(G290*F290,2)</f>
        <v>0</v>
      </c>
    </row>
    <row r="291" spans="1:10" s="88" customFormat="1" ht="30" customHeight="1" x14ac:dyDescent="0.2">
      <c r="A291" s="103" t="s">
        <v>154</v>
      </c>
      <c r="B291" s="92" t="s">
        <v>38</v>
      </c>
      <c r="C291" s="82" t="s">
        <v>64</v>
      </c>
      <c r="D291" s="83"/>
      <c r="E291" s="84"/>
      <c r="F291" s="90"/>
      <c r="G291" s="91">
        <v>0</v>
      </c>
      <c r="H291" s="87"/>
    </row>
    <row r="292" spans="1:10" s="88" customFormat="1" ht="30" customHeight="1" x14ac:dyDescent="0.2">
      <c r="A292" s="103" t="s">
        <v>155</v>
      </c>
      <c r="B292" s="104" t="s">
        <v>96</v>
      </c>
      <c r="C292" s="82" t="s">
        <v>113</v>
      </c>
      <c r="D292" s="83"/>
      <c r="E292" s="84" t="s">
        <v>32</v>
      </c>
      <c r="F292" s="85">
        <v>125</v>
      </c>
      <c r="G292" s="86"/>
      <c r="H292" s="87">
        <f>ROUND(G292*F292,2)</f>
        <v>0</v>
      </c>
    </row>
    <row r="293" spans="1:10" s="88" customFormat="1" ht="30" customHeight="1" x14ac:dyDescent="0.2">
      <c r="A293" s="103" t="s">
        <v>103</v>
      </c>
      <c r="B293" s="81" t="s">
        <v>387</v>
      </c>
      <c r="C293" s="82" t="s">
        <v>105</v>
      </c>
      <c r="D293" s="83" t="s">
        <v>191</v>
      </c>
      <c r="E293" s="84"/>
      <c r="F293" s="90"/>
      <c r="G293" s="91">
        <v>0</v>
      </c>
      <c r="H293" s="87"/>
    </row>
    <row r="294" spans="1:10" s="88" customFormat="1" ht="30" customHeight="1" x14ac:dyDescent="0.2">
      <c r="A294" s="103" t="s">
        <v>106</v>
      </c>
      <c r="B294" s="92" t="s">
        <v>31</v>
      </c>
      <c r="C294" s="82" t="s">
        <v>192</v>
      </c>
      <c r="D294" s="83" t="s">
        <v>2</v>
      </c>
      <c r="E294" s="84" t="s">
        <v>30</v>
      </c>
      <c r="F294" s="85">
        <v>120</v>
      </c>
      <c r="G294" s="86"/>
      <c r="H294" s="87">
        <f t="shared" ref="H294" si="55">ROUND(G294*F294,2)</f>
        <v>0</v>
      </c>
    </row>
    <row r="295" spans="1:10" s="119" customFormat="1" ht="30" customHeight="1" x14ac:dyDescent="0.2">
      <c r="A295" s="113" t="s">
        <v>278</v>
      </c>
      <c r="B295" s="105" t="s">
        <v>388</v>
      </c>
      <c r="C295" s="168" t="s">
        <v>279</v>
      </c>
      <c r="D295" s="169" t="s">
        <v>630</v>
      </c>
      <c r="E295" s="170" t="s">
        <v>30</v>
      </c>
      <c r="F295" s="109">
        <v>800</v>
      </c>
      <c r="G295" s="171"/>
      <c r="H295" s="172">
        <f>ROUND(G295*F295,2)</f>
        <v>0</v>
      </c>
    </row>
    <row r="296" spans="1:10" s="88" customFormat="1" ht="30" customHeight="1" x14ac:dyDescent="0.2">
      <c r="A296" s="103" t="s">
        <v>107</v>
      </c>
      <c r="B296" s="125" t="s">
        <v>389</v>
      </c>
      <c r="C296" s="126" t="s">
        <v>109</v>
      </c>
      <c r="D296" s="127" t="s">
        <v>156</v>
      </c>
      <c r="E296" s="128" t="s">
        <v>37</v>
      </c>
      <c r="F296" s="173">
        <v>2</v>
      </c>
      <c r="G296" s="174"/>
      <c r="H296" s="129">
        <f>ROUND(G296*F296,2)</f>
        <v>0</v>
      </c>
    </row>
    <row r="297" spans="1:10" ht="33" customHeight="1" x14ac:dyDescent="0.2">
      <c r="A297" s="21"/>
      <c r="B297" s="7"/>
      <c r="C297" s="35" t="s">
        <v>20</v>
      </c>
      <c r="D297" s="11"/>
      <c r="E297" s="9"/>
      <c r="F297" s="9"/>
      <c r="G297" s="21"/>
      <c r="H297" s="24"/>
    </row>
    <row r="298" spans="1:10" s="88" customFormat="1" ht="33" customHeight="1" x14ac:dyDescent="0.2">
      <c r="A298" s="80" t="s">
        <v>390</v>
      </c>
      <c r="B298" s="81" t="s">
        <v>391</v>
      </c>
      <c r="C298" s="82" t="s">
        <v>392</v>
      </c>
      <c r="D298" s="83" t="s">
        <v>393</v>
      </c>
      <c r="E298" s="84"/>
      <c r="F298" s="120"/>
      <c r="G298" s="91">
        <v>0</v>
      </c>
      <c r="H298" s="121"/>
    </row>
    <row r="299" spans="1:10" s="88" customFormat="1" ht="48" customHeight="1" x14ac:dyDescent="0.2">
      <c r="A299" s="80" t="s">
        <v>394</v>
      </c>
      <c r="B299" s="92" t="s">
        <v>31</v>
      </c>
      <c r="C299" s="82" t="s">
        <v>395</v>
      </c>
      <c r="D299" s="83" t="s">
        <v>396</v>
      </c>
      <c r="E299" s="84" t="s">
        <v>47</v>
      </c>
      <c r="F299" s="85">
        <v>135</v>
      </c>
      <c r="G299" s="86"/>
      <c r="H299" s="87">
        <f>ROUND(G299*F299,2)</f>
        <v>0</v>
      </c>
    </row>
    <row r="300" spans="1:10" s="102" customFormat="1" ht="48" customHeight="1" x14ac:dyDescent="0.2">
      <c r="A300" s="149" t="s">
        <v>624</v>
      </c>
      <c r="B300" s="94" t="s">
        <v>38</v>
      </c>
      <c r="C300" s="95" t="s">
        <v>625</v>
      </c>
      <c r="D300" s="96" t="s">
        <v>626</v>
      </c>
      <c r="E300" s="97" t="s">
        <v>47</v>
      </c>
      <c r="F300" s="189">
        <v>35</v>
      </c>
      <c r="G300" s="63"/>
      <c r="H300" s="99">
        <f t="shared" ref="H300:H301" si="56">ROUND(G300*F300,2)</f>
        <v>0</v>
      </c>
      <c r="I300" s="100"/>
      <c r="J300" s="144"/>
    </row>
    <row r="301" spans="1:10" s="102" customFormat="1" ht="48" customHeight="1" x14ac:dyDescent="0.2">
      <c r="A301" s="149" t="s">
        <v>627</v>
      </c>
      <c r="B301" s="94" t="s">
        <v>48</v>
      </c>
      <c r="C301" s="95" t="s">
        <v>628</v>
      </c>
      <c r="D301" s="96" t="s">
        <v>629</v>
      </c>
      <c r="E301" s="97" t="s">
        <v>47</v>
      </c>
      <c r="F301" s="189">
        <v>7</v>
      </c>
      <c r="G301" s="63"/>
      <c r="H301" s="99">
        <f t="shared" si="56"/>
        <v>0</v>
      </c>
      <c r="I301" s="100"/>
      <c r="J301" s="144"/>
    </row>
    <row r="302" spans="1:10" s="88" customFormat="1" ht="33" customHeight="1" x14ac:dyDescent="0.2">
      <c r="A302" s="80" t="s">
        <v>397</v>
      </c>
      <c r="B302" s="81" t="s">
        <v>398</v>
      </c>
      <c r="C302" s="82" t="s">
        <v>399</v>
      </c>
      <c r="D302" s="83" t="s">
        <v>277</v>
      </c>
      <c r="F302" s="90"/>
      <c r="G302" s="91">
        <v>0</v>
      </c>
      <c r="H302" s="121"/>
    </row>
    <row r="303" spans="1:10" s="88" customFormat="1" ht="30" customHeight="1" x14ac:dyDescent="0.2">
      <c r="A303" s="80" t="s">
        <v>400</v>
      </c>
      <c r="B303" s="92" t="s">
        <v>31</v>
      </c>
      <c r="C303" s="82" t="s">
        <v>190</v>
      </c>
      <c r="D303" s="83"/>
      <c r="E303" s="84"/>
      <c r="F303" s="90"/>
      <c r="G303" s="91">
        <v>0</v>
      </c>
      <c r="H303" s="121"/>
    </row>
    <row r="304" spans="1:10" s="88" customFormat="1" ht="30" customHeight="1" x14ac:dyDescent="0.2">
      <c r="A304" s="80" t="s">
        <v>401</v>
      </c>
      <c r="B304" s="104" t="s">
        <v>96</v>
      </c>
      <c r="C304" s="82" t="s">
        <v>113</v>
      </c>
      <c r="D304" s="83"/>
      <c r="E304" s="84" t="s">
        <v>32</v>
      </c>
      <c r="F304" s="85">
        <v>80</v>
      </c>
      <c r="G304" s="86"/>
      <c r="H304" s="87">
        <f>ROUND(G304*F304,2)</f>
        <v>0</v>
      </c>
    </row>
    <row r="305" spans="1:10" s="88" customFormat="1" ht="33" customHeight="1" x14ac:dyDescent="0.2">
      <c r="A305" s="80" t="s">
        <v>402</v>
      </c>
      <c r="B305" s="81" t="s">
        <v>403</v>
      </c>
      <c r="C305" s="82" t="s">
        <v>404</v>
      </c>
      <c r="D305" s="83" t="s">
        <v>405</v>
      </c>
      <c r="E305" s="84" t="s">
        <v>32</v>
      </c>
      <c r="F305" s="85">
        <v>80</v>
      </c>
      <c r="G305" s="86"/>
      <c r="H305" s="87">
        <f>ROUND(G305*F305,2)</f>
        <v>0</v>
      </c>
    </row>
    <row r="306" spans="1:10" ht="33" customHeight="1" x14ac:dyDescent="0.2">
      <c r="A306" s="21"/>
      <c r="B306" s="7"/>
      <c r="C306" s="35" t="s">
        <v>21</v>
      </c>
      <c r="D306" s="11"/>
      <c r="E306" s="10"/>
      <c r="F306" s="9"/>
      <c r="G306" s="21"/>
      <c r="H306" s="24"/>
    </row>
    <row r="307" spans="1:10" s="102" customFormat="1" ht="33" customHeight="1" x14ac:dyDescent="0.2">
      <c r="A307" s="149" t="s">
        <v>299</v>
      </c>
      <c r="B307" s="150" t="s">
        <v>406</v>
      </c>
      <c r="C307" s="95" t="s">
        <v>301</v>
      </c>
      <c r="D307" s="96" t="s">
        <v>115</v>
      </c>
      <c r="E307" s="97" t="s">
        <v>47</v>
      </c>
      <c r="F307" s="189">
        <v>190</v>
      </c>
      <c r="G307" s="63"/>
      <c r="H307" s="99">
        <f>ROUND(G307*F307,2)</f>
        <v>0</v>
      </c>
      <c r="I307" s="100"/>
      <c r="J307" s="144"/>
    </row>
    <row r="308" spans="1:10" s="88" customFormat="1" ht="30" customHeight="1" x14ac:dyDescent="0.2">
      <c r="A308" s="80" t="s">
        <v>50</v>
      </c>
      <c r="B308" s="81" t="s">
        <v>407</v>
      </c>
      <c r="C308" s="82" t="s">
        <v>51</v>
      </c>
      <c r="D308" s="83" t="s">
        <v>115</v>
      </c>
      <c r="E308" s="84" t="s">
        <v>47</v>
      </c>
      <c r="F308" s="85">
        <v>850</v>
      </c>
      <c r="G308" s="86"/>
      <c r="H308" s="87">
        <f>ROUND(G308*F308,2)</f>
        <v>0</v>
      </c>
    </row>
    <row r="309" spans="1:10" ht="36" customHeight="1" x14ac:dyDescent="0.2">
      <c r="A309" s="21"/>
      <c r="B309" s="7"/>
      <c r="C309" s="35" t="s">
        <v>22</v>
      </c>
      <c r="D309" s="11"/>
      <c r="E309" s="10"/>
      <c r="F309" s="9"/>
      <c r="G309" s="21"/>
      <c r="H309" s="24"/>
    </row>
    <row r="310" spans="1:10" s="88" customFormat="1" ht="30" customHeight="1" x14ac:dyDescent="0.2">
      <c r="A310" s="80" t="s">
        <v>408</v>
      </c>
      <c r="B310" s="81" t="s">
        <v>412</v>
      </c>
      <c r="C310" s="82" t="s">
        <v>409</v>
      </c>
      <c r="D310" s="83" t="s">
        <v>117</v>
      </c>
      <c r="E310" s="84"/>
      <c r="F310" s="120"/>
      <c r="G310" s="91">
        <v>0</v>
      </c>
      <c r="H310" s="121"/>
    </row>
    <row r="311" spans="1:10" s="88" customFormat="1" ht="30" customHeight="1" x14ac:dyDescent="0.2">
      <c r="A311" s="80" t="s">
        <v>410</v>
      </c>
      <c r="B311" s="92" t="s">
        <v>31</v>
      </c>
      <c r="C311" s="82" t="s">
        <v>411</v>
      </c>
      <c r="D311" s="83"/>
      <c r="E311" s="84" t="s">
        <v>37</v>
      </c>
      <c r="F311" s="85">
        <v>4</v>
      </c>
      <c r="G311" s="86"/>
      <c r="H311" s="87">
        <f>ROUND(G311*F311,2)</f>
        <v>0</v>
      </c>
    </row>
    <row r="312" spans="1:10" s="88" customFormat="1" ht="30" customHeight="1" x14ac:dyDescent="0.2">
      <c r="A312" s="80" t="s">
        <v>139</v>
      </c>
      <c r="B312" s="81" t="s">
        <v>413</v>
      </c>
      <c r="C312" s="82" t="s">
        <v>140</v>
      </c>
      <c r="D312" s="83" t="s">
        <v>117</v>
      </c>
      <c r="E312" s="84"/>
      <c r="F312" s="120"/>
      <c r="G312" s="91">
        <v>0</v>
      </c>
      <c r="H312" s="121"/>
    </row>
    <row r="313" spans="1:10" s="88" customFormat="1" ht="30" customHeight="1" x14ac:dyDescent="0.2">
      <c r="A313" s="80" t="s">
        <v>141</v>
      </c>
      <c r="B313" s="92" t="s">
        <v>31</v>
      </c>
      <c r="C313" s="82" t="s">
        <v>142</v>
      </c>
      <c r="D313" s="83"/>
      <c r="E313" s="84" t="s">
        <v>37</v>
      </c>
      <c r="F313" s="85">
        <v>1</v>
      </c>
      <c r="G313" s="86"/>
      <c r="H313" s="87">
        <f>ROUND(G313*F313,2)</f>
        <v>0</v>
      </c>
    </row>
    <row r="314" spans="1:10" s="88" customFormat="1" ht="30" customHeight="1" x14ac:dyDescent="0.2">
      <c r="A314" s="80" t="s">
        <v>325</v>
      </c>
      <c r="B314" s="81" t="s">
        <v>415</v>
      </c>
      <c r="C314" s="82" t="s">
        <v>327</v>
      </c>
      <c r="D314" s="83" t="s">
        <v>117</v>
      </c>
      <c r="E314" s="84"/>
      <c r="F314" s="120"/>
      <c r="G314" s="91">
        <v>0</v>
      </c>
      <c r="H314" s="121"/>
    </row>
    <row r="315" spans="1:10" s="88" customFormat="1" ht="30" customHeight="1" x14ac:dyDescent="0.2">
      <c r="A315" s="80" t="s">
        <v>328</v>
      </c>
      <c r="B315" s="92" t="s">
        <v>31</v>
      </c>
      <c r="C315" s="82" t="s">
        <v>329</v>
      </c>
      <c r="D315" s="83"/>
      <c r="E315" s="84" t="s">
        <v>37</v>
      </c>
      <c r="F315" s="85">
        <v>8</v>
      </c>
      <c r="G315" s="86"/>
      <c r="H315" s="87">
        <f>ROUND(G315*F315,2)</f>
        <v>0</v>
      </c>
    </row>
    <row r="316" spans="1:10" s="119" customFormat="1" ht="30" customHeight="1" x14ac:dyDescent="0.2">
      <c r="A316" s="175" t="s">
        <v>414</v>
      </c>
      <c r="B316" s="81" t="s">
        <v>421</v>
      </c>
      <c r="C316" s="114" t="s">
        <v>416</v>
      </c>
      <c r="D316" s="115" t="s">
        <v>117</v>
      </c>
      <c r="E316" s="116"/>
      <c r="F316" s="176"/>
      <c r="G316" s="177"/>
      <c r="H316" s="178"/>
    </row>
    <row r="317" spans="1:10" s="119" customFormat="1" ht="30" customHeight="1" x14ac:dyDescent="0.2">
      <c r="A317" s="175" t="s">
        <v>417</v>
      </c>
      <c r="B317" s="164" t="s">
        <v>31</v>
      </c>
      <c r="C317" s="114" t="s">
        <v>418</v>
      </c>
      <c r="D317" s="115"/>
      <c r="E317" s="116"/>
      <c r="F317" s="176"/>
      <c r="G317" s="177"/>
      <c r="H317" s="178"/>
    </row>
    <row r="318" spans="1:10" s="119" customFormat="1" ht="33" customHeight="1" x14ac:dyDescent="0.2">
      <c r="A318" s="175" t="s">
        <v>419</v>
      </c>
      <c r="B318" s="179" t="s">
        <v>96</v>
      </c>
      <c r="C318" s="114" t="s">
        <v>420</v>
      </c>
      <c r="D318" s="115"/>
      <c r="E318" s="116" t="s">
        <v>47</v>
      </c>
      <c r="F318" s="85">
        <v>35</v>
      </c>
      <c r="G318" s="117"/>
      <c r="H318" s="118">
        <f>ROUND(G318*F318,2)</f>
        <v>0</v>
      </c>
      <c r="I318" s="88"/>
    </row>
    <row r="319" spans="1:10" s="88" customFormat="1" ht="30" customHeight="1" x14ac:dyDescent="0.2">
      <c r="A319" s="80" t="s">
        <v>143</v>
      </c>
      <c r="B319" s="81" t="s">
        <v>423</v>
      </c>
      <c r="C319" s="82" t="s">
        <v>144</v>
      </c>
      <c r="D319" s="83" t="s">
        <v>117</v>
      </c>
      <c r="E319" s="84" t="s">
        <v>47</v>
      </c>
      <c r="F319" s="85">
        <v>6</v>
      </c>
      <c r="G319" s="86"/>
      <c r="H319" s="87">
        <f>ROUND(G319*F319,2)</f>
        <v>0</v>
      </c>
    </row>
    <row r="320" spans="1:10" s="88" customFormat="1" ht="30" customHeight="1" x14ac:dyDescent="0.2">
      <c r="A320" s="80" t="s">
        <v>422</v>
      </c>
      <c r="B320" s="81" t="s">
        <v>427</v>
      </c>
      <c r="C320" s="130" t="s">
        <v>440</v>
      </c>
      <c r="D320" s="131" t="s">
        <v>424</v>
      </c>
      <c r="E320" s="84"/>
      <c r="F320" s="120"/>
      <c r="G320" s="91">
        <v>0</v>
      </c>
      <c r="H320" s="121"/>
    </row>
    <row r="321" spans="1:10" s="88" customFormat="1" ht="30" customHeight="1" x14ac:dyDescent="0.2">
      <c r="A321" s="80" t="s">
        <v>425</v>
      </c>
      <c r="B321" s="124" t="s">
        <v>31</v>
      </c>
      <c r="C321" s="106" t="s">
        <v>426</v>
      </c>
      <c r="D321" s="107"/>
      <c r="E321" s="108" t="s">
        <v>47</v>
      </c>
      <c r="F321" s="109">
        <v>49.1</v>
      </c>
      <c r="G321" s="110"/>
      <c r="H321" s="111">
        <f t="shared" ref="H321" si="57">ROUND(G321*F321,2)</f>
        <v>0</v>
      </c>
    </row>
    <row r="322" spans="1:10" s="123" customFormat="1" ht="30" customHeight="1" x14ac:dyDescent="0.2">
      <c r="A322" s="80" t="s">
        <v>70</v>
      </c>
      <c r="B322" s="125" t="s">
        <v>429</v>
      </c>
      <c r="C322" s="138" t="s">
        <v>193</v>
      </c>
      <c r="D322" s="132" t="s">
        <v>195</v>
      </c>
      <c r="E322" s="128"/>
      <c r="F322" s="139"/>
      <c r="G322" s="140">
        <v>0</v>
      </c>
      <c r="H322" s="141"/>
      <c r="I322" s="88"/>
    </row>
    <row r="323" spans="1:10" s="88" customFormat="1" ht="33" customHeight="1" x14ac:dyDescent="0.2">
      <c r="A323" s="80" t="s">
        <v>71</v>
      </c>
      <c r="B323" s="92" t="s">
        <v>31</v>
      </c>
      <c r="C323" s="130" t="s">
        <v>233</v>
      </c>
      <c r="D323" s="83"/>
      <c r="E323" s="84" t="s">
        <v>37</v>
      </c>
      <c r="F323" s="85">
        <v>1</v>
      </c>
      <c r="G323" s="86"/>
      <c r="H323" s="87">
        <f t="shared" ref="H323:H324" si="58">ROUND(G323*F323,2)</f>
        <v>0</v>
      </c>
    </row>
    <row r="324" spans="1:10" s="88" customFormat="1" ht="33" customHeight="1" x14ac:dyDescent="0.2">
      <c r="A324" s="80" t="s">
        <v>72</v>
      </c>
      <c r="B324" s="92" t="s">
        <v>38</v>
      </c>
      <c r="C324" s="130" t="s">
        <v>234</v>
      </c>
      <c r="D324" s="83"/>
      <c r="E324" s="84" t="s">
        <v>37</v>
      </c>
      <c r="F324" s="85">
        <v>1</v>
      </c>
      <c r="G324" s="86"/>
      <c r="H324" s="87">
        <f t="shared" si="58"/>
        <v>0</v>
      </c>
    </row>
    <row r="325" spans="1:10" s="123" customFormat="1" ht="29.1" customHeight="1" x14ac:dyDescent="0.2">
      <c r="A325" s="80" t="s">
        <v>428</v>
      </c>
      <c r="B325" s="81" t="s">
        <v>433</v>
      </c>
      <c r="C325" s="122" t="s">
        <v>430</v>
      </c>
      <c r="D325" s="83" t="s">
        <v>117</v>
      </c>
      <c r="E325" s="84"/>
      <c r="F325" s="120"/>
      <c r="G325" s="91">
        <v>0</v>
      </c>
      <c r="H325" s="121"/>
      <c r="I325" s="88"/>
    </row>
    <row r="326" spans="1:10" s="123" customFormat="1" ht="29.1" customHeight="1" x14ac:dyDescent="0.2">
      <c r="A326" s="80" t="s">
        <v>431</v>
      </c>
      <c r="B326" s="92" t="s">
        <v>31</v>
      </c>
      <c r="C326" s="122" t="s">
        <v>432</v>
      </c>
      <c r="D326" s="83"/>
      <c r="E326" s="84" t="s">
        <v>37</v>
      </c>
      <c r="F326" s="85">
        <v>2</v>
      </c>
      <c r="G326" s="86"/>
      <c r="H326" s="87">
        <f>ROUND(G326*F326,2)</f>
        <v>0</v>
      </c>
      <c r="I326" s="88"/>
    </row>
    <row r="327" spans="1:10" s="123" customFormat="1" ht="29.1" customHeight="1" x14ac:dyDescent="0.2">
      <c r="A327" s="80" t="s">
        <v>280</v>
      </c>
      <c r="B327" s="81" t="s">
        <v>434</v>
      </c>
      <c r="C327" s="122" t="s">
        <v>281</v>
      </c>
      <c r="D327" s="83" t="s">
        <v>117</v>
      </c>
      <c r="E327" s="84"/>
      <c r="F327" s="120"/>
      <c r="G327" s="91">
        <v>0</v>
      </c>
      <c r="H327" s="121"/>
      <c r="I327" s="88"/>
    </row>
    <row r="328" spans="1:10" s="123" customFormat="1" ht="29.1" customHeight="1" x14ac:dyDescent="0.2">
      <c r="A328" s="80" t="s">
        <v>282</v>
      </c>
      <c r="B328" s="92" t="s">
        <v>31</v>
      </c>
      <c r="C328" s="122" t="s">
        <v>283</v>
      </c>
      <c r="D328" s="83"/>
      <c r="E328" s="84" t="s">
        <v>37</v>
      </c>
      <c r="F328" s="85">
        <v>1</v>
      </c>
      <c r="G328" s="86"/>
      <c r="H328" s="87">
        <f>ROUND(G328*F328,2)</f>
        <v>0</v>
      </c>
      <c r="I328" s="88"/>
    </row>
    <row r="329" spans="1:10" s="123" customFormat="1" ht="29.1" customHeight="1" x14ac:dyDescent="0.2">
      <c r="A329" s="80" t="s">
        <v>333</v>
      </c>
      <c r="B329" s="81" t="s">
        <v>438</v>
      </c>
      <c r="C329" s="122" t="s">
        <v>335</v>
      </c>
      <c r="D329" s="83" t="s">
        <v>117</v>
      </c>
      <c r="E329" s="84"/>
      <c r="F329" s="120"/>
      <c r="G329" s="91">
        <v>0</v>
      </c>
      <c r="H329" s="121"/>
      <c r="I329" s="88"/>
    </row>
    <row r="330" spans="1:10" s="123" customFormat="1" ht="29.1" customHeight="1" x14ac:dyDescent="0.2">
      <c r="A330" s="80" t="s">
        <v>336</v>
      </c>
      <c r="B330" s="92" t="s">
        <v>31</v>
      </c>
      <c r="C330" s="122" t="s">
        <v>337</v>
      </c>
      <c r="D330" s="83"/>
      <c r="E330" s="84"/>
      <c r="F330" s="120"/>
      <c r="G330" s="91">
        <v>0</v>
      </c>
      <c r="H330" s="121"/>
      <c r="I330" s="88"/>
    </row>
    <row r="331" spans="1:10" s="88" customFormat="1" ht="29.1" customHeight="1" x14ac:dyDescent="0.2">
      <c r="A331" s="80" t="s">
        <v>435</v>
      </c>
      <c r="B331" s="104" t="s">
        <v>96</v>
      </c>
      <c r="C331" s="82" t="s">
        <v>436</v>
      </c>
      <c r="D331" s="83"/>
      <c r="E331" s="84" t="s">
        <v>37</v>
      </c>
      <c r="F331" s="85">
        <v>2</v>
      </c>
      <c r="G331" s="86"/>
      <c r="H331" s="87">
        <f t="shared" ref="H331:H334" si="59">ROUND(G331*F331,2)</f>
        <v>0</v>
      </c>
    </row>
    <row r="332" spans="1:10" s="101" customFormat="1" ht="33" customHeight="1" x14ac:dyDescent="0.2">
      <c r="A332" s="149" t="s">
        <v>634</v>
      </c>
      <c r="B332" s="150" t="s">
        <v>441</v>
      </c>
      <c r="C332" s="192" t="s">
        <v>635</v>
      </c>
      <c r="D332" s="96" t="s">
        <v>117</v>
      </c>
      <c r="E332" s="97"/>
      <c r="F332" s="193"/>
      <c r="G332" s="187"/>
      <c r="H332" s="194"/>
      <c r="I332" s="100"/>
      <c r="J332" s="144"/>
    </row>
    <row r="333" spans="1:10" s="101" customFormat="1" ht="30" customHeight="1" x14ac:dyDescent="0.2">
      <c r="A333" s="149" t="s">
        <v>636</v>
      </c>
      <c r="B333" s="94" t="s">
        <v>31</v>
      </c>
      <c r="C333" s="192" t="s">
        <v>638</v>
      </c>
      <c r="D333" s="96"/>
      <c r="E333" s="97" t="s">
        <v>37</v>
      </c>
      <c r="F333" s="189">
        <v>4</v>
      </c>
      <c r="G333" s="63"/>
      <c r="H333" s="99">
        <f t="shared" ref="H333" si="60">ROUND(G333*F333,2)</f>
        <v>0</v>
      </c>
      <c r="I333" s="100"/>
      <c r="J333" s="144"/>
    </row>
    <row r="334" spans="1:10" s="88" customFormat="1" ht="29.1" customHeight="1" x14ac:dyDescent="0.2">
      <c r="A334" s="80" t="s">
        <v>437</v>
      </c>
      <c r="B334" s="81" t="s">
        <v>442</v>
      </c>
      <c r="C334" s="82" t="s">
        <v>439</v>
      </c>
      <c r="D334" s="83" t="s">
        <v>117</v>
      </c>
      <c r="E334" s="84" t="s">
        <v>37</v>
      </c>
      <c r="F334" s="85">
        <v>2</v>
      </c>
      <c r="G334" s="86"/>
      <c r="H334" s="87">
        <f t="shared" si="59"/>
        <v>0</v>
      </c>
    </row>
    <row r="335" spans="1:10" ht="32.1" customHeight="1" x14ac:dyDescent="0.2">
      <c r="A335" s="21"/>
      <c r="B335" s="13"/>
      <c r="C335" s="35" t="s">
        <v>23</v>
      </c>
      <c r="D335" s="11"/>
      <c r="E335" s="10"/>
      <c r="F335" s="9"/>
      <c r="G335" s="21"/>
      <c r="H335" s="24"/>
    </row>
    <row r="336" spans="1:10" s="88" customFormat="1" ht="33" customHeight="1" x14ac:dyDescent="0.2">
      <c r="A336" s="80" t="s">
        <v>52</v>
      </c>
      <c r="B336" s="81" t="s">
        <v>443</v>
      </c>
      <c r="C336" s="130" t="s">
        <v>194</v>
      </c>
      <c r="D336" s="131" t="s">
        <v>195</v>
      </c>
      <c r="E336" s="84" t="s">
        <v>37</v>
      </c>
      <c r="F336" s="85">
        <v>9</v>
      </c>
      <c r="G336" s="86"/>
      <c r="H336" s="87">
        <f>ROUND(G336*F336,2)</f>
        <v>0</v>
      </c>
    </row>
    <row r="337" spans="1:58" s="88" customFormat="1" ht="29.1" customHeight="1" x14ac:dyDescent="0.2">
      <c r="A337" s="80" t="s">
        <v>65</v>
      </c>
      <c r="B337" s="81" t="s">
        <v>444</v>
      </c>
      <c r="C337" s="82" t="s">
        <v>73</v>
      </c>
      <c r="D337" s="83" t="s">
        <v>117</v>
      </c>
      <c r="E337" s="84"/>
      <c r="F337" s="120"/>
      <c r="G337" s="87">
        <v>0</v>
      </c>
      <c r="H337" s="121"/>
    </row>
    <row r="338" spans="1:58" s="88" customFormat="1" ht="29.1" customHeight="1" x14ac:dyDescent="0.2">
      <c r="A338" s="80" t="s">
        <v>74</v>
      </c>
      <c r="B338" s="92" t="s">
        <v>31</v>
      </c>
      <c r="C338" s="82" t="s">
        <v>128</v>
      </c>
      <c r="D338" s="83"/>
      <c r="E338" s="84" t="s">
        <v>66</v>
      </c>
      <c r="F338" s="85">
        <v>1</v>
      </c>
      <c r="G338" s="86"/>
      <c r="H338" s="87">
        <f>ROUND(G338*F338,2)</f>
        <v>0</v>
      </c>
    </row>
    <row r="339" spans="1:58" s="88" customFormat="1" ht="29.1" customHeight="1" x14ac:dyDescent="0.2">
      <c r="A339" s="80" t="s">
        <v>53</v>
      </c>
      <c r="B339" s="81" t="s">
        <v>445</v>
      </c>
      <c r="C339" s="130" t="s">
        <v>196</v>
      </c>
      <c r="D339" s="131" t="s">
        <v>195</v>
      </c>
      <c r="E339" s="84"/>
      <c r="F339" s="120"/>
      <c r="G339" s="91">
        <v>0</v>
      </c>
      <c r="H339" s="121"/>
    </row>
    <row r="340" spans="1:58" s="88" customFormat="1" ht="29.1" customHeight="1" x14ac:dyDescent="0.2">
      <c r="A340" s="80" t="s">
        <v>159</v>
      </c>
      <c r="B340" s="92" t="s">
        <v>31</v>
      </c>
      <c r="C340" s="82" t="s">
        <v>160</v>
      </c>
      <c r="D340" s="83"/>
      <c r="E340" s="84" t="s">
        <v>37</v>
      </c>
      <c r="F340" s="85">
        <v>1</v>
      </c>
      <c r="G340" s="86"/>
      <c r="H340" s="87">
        <f>ROUND(G340*F340,2)</f>
        <v>0</v>
      </c>
    </row>
    <row r="341" spans="1:58" s="88" customFormat="1" ht="29.1" customHeight="1" x14ac:dyDescent="0.2">
      <c r="A341" s="80" t="s">
        <v>54</v>
      </c>
      <c r="B341" s="92" t="s">
        <v>38</v>
      </c>
      <c r="C341" s="82" t="s">
        <v>130</v>
      </c>
      <c r="D341" s="83"/>
      <c r="E341" s="84" t="s">
        <v>37</v>
      </c>
      <c r="F341" s="85">
        <v>1</v>
      </c>
      <c r="G341" s="86"/>
      <c r="H341" s="87">
        <f>ROUND(G341*F341,2)</f>
        <v>0</v>
      </c>
    </row>
    <row r="342" spans="1:58" s="88" customFormat="1" ht="29.1" customHeight="1" x14ac:dyDescent="0.2">
      <c r="A342" s="80" t="s">
        <v>67</v>
      </c>
      <c r="B342" s="81" t="s">
        <v>446</v>
      </c>
      <c r="C342" s="82" t="s">
        <v>75</v>
      </c>
      <c r="D342" s="131" t="s">
        <v>195</v>
      </c>
      <c r="E342" s="84" t="s">
        <v>37</v>
      </c>
      <c r="F342" s="85">
        <v>1</v>
      </c>
      <c r="G342" s="86"/>
      <c r="H342" s="87">
        <f t="shared" ref="H342:H344" si="61">ROUND(G342*F342,2)</f>
        <v>0</v>
      </c>
    </row>
    <row r="343" spans="1:58" s="88" customFormat="1" ht="29.1" customHeight="1" x14ac:dyDescent="0.2">
      <c r="A343" s="80" t="s">
        <v>68</v>
      </c>
      <c r="B343" s="81" t="s">
        <v>447</v>
      </c>
      <c r="C343" s="82" t="s">
        <v>76</v>
      </c>
      <c r="D343" s="131" t="s">
        <v>195</v>
      </c>
      <c r="E343" s="84" t="s">
        <v>37</v>
      </c>
      <c r="F343" s="85">
        <v>1</v>
      </c>
      <c r="G343" s="86"/>
      <c r="H343" s="87">
        <f t="shared" si="61"/>
        <v>0</v>
      </c>
    </row>
    <row r="344" spans="1:58" s="88" customFormat="1" ht="29.1" customHeight="1" x14ac:dyDescent="0.2">
      <c r="A344" s="80" t="s">
        <v>69</v>
      </c>
      <c r="B344" s="81" t="s">
        <v>448</v>
      </c>
      <c r="C344" s="82" t="s">
        <v>77</v>
      </c>
      <c r="D344" s="131" t="s">
        <v>195</v>
      </c>
      <c r="E344" s="84" t="s">
        <v>37</v>
      </c>
      <c r="F344" s="85">
        <v>5</v>
      </c>
      <c r="G344" s="86"/>
      <c r="H344" s="87">
        <f t="shared" si="61"/>
        <v>0</v>
      </c>
    </row>
    <row r="345" spans="1:58" s="88" customFormat="1" ht="29.1" customHeight="1" x14ac:dyDescent="0.2">
      <c r="A345" s="133" t="s">
        <v>226</v>
      </c>
      <c r="B345" s="81" t="s">
        <v>449</v>
      </c>
      <c r="C345" s="130" t="s">
        <v>228</v>
      </c>
      <c r="D345" s="131" t="s">
        <v>195</v>
      </c>
      <c r="E345" s="135" t="s">
        <v>37</v>
      </c>
      <c r="F345" s="85">
        <v>1</v>
      </c>
      <c r="G345" s="136"/>
      <c r="H345" s="137">
        <f>ROUND(G345*F345,2)</f>
        <v>0</v>
      </c>
    </row>
    <row r="346" spans="1:58" ht="32.1" customHeight="1" x14ac:dyDescent="0.2">
      <c r="A346" s="21"/>
      <c r="B346" s="17"/>
      <c r="C346" s="35" t="s">
        <v>24</v>
      </c>
      <c r="D346" s="11"/>
      <c r="E346" s="8"/>
      <c r="F346" s="11"/>
      <c r="G346" s="21"/>
      <c r="H346" s="24"/>
    </row>
    <row r="347" spans="1:58" s="88" customFormat="1" ht="29.1" customHeight="1" x14ac:dyDescent="0.2">
      <c r="A347" s="103" t="s">
        <v>57</v>
      </c>
      <c r="B347" s="81" t="s">
        <v>450</v>
      </c>
      <c r="C347" s="82" t="s">
        <v>58</v>
      </c>
      <c r="D347" s="83" t="s">
        <v>135</v>
      </c>
      <c r="E347" s="84"/>
      <c r="F347" s="90"/>
      <c r="G347" s="91">
        <v>0</v>
      </c>
      <c r="H347" s="87"/>
    </row>
    <row r="348" spans="1:58" s="88" customFormat="1" ht="29.1" customHeight="1" x14ac:dyDescent="0.2">
      <c r="A348" s="103" t="s">
        <v>136</v>
      </c>
      <c r="B348" s="92" t="s">
        <v>31</v>
      </c>
      <c r="C348" s="82" t="s">
        <v>137</v>
      </c>
      <c r="D348" s="83"/>
      <c r="E348" s="84" t="s">
        <v>30</v>
      </c>
      <c r="F348" s="85">
        <v>500</v>
      </c>
      <c r="G348" s="86"/>
      <c r="H348" s="87">
        <f>ROUND(G348*F348,2)</f>
        <v>0</v>
      </c>
    </row>
    <row r="349" spans="1:58" s="88" customFormat="1" ht="29.1" customHeight="1" x14ac:dyDescent="0.2">
      <c r="A349" s="103" t="s">
        <v>59</v>
      </c>
      <c r="B349" s="92" t="s">
        <v>38</v>
      </c>
      <c r="C349" s="82" t="s">
        <v>138</v>
      </c>
      <c r="D349" s="83"/>
      <c r="E349" s="84" t="s">
        <v>30</v>
      </c>
      <c r="F349" s="85">
        <v>4160</v>
      </c>
      <c r="G349" s="86"/>
      <c r="H349" s="87">
        <f>ROUND(G349*F349,2)</f>
        <v>0</v>
      </c>
    </row>
    <row r="350" spans="1:58" ht="30.95" customHeight="1" x14ac:dyDescent="0.2">
      <c r="A350" s="21"/>
      <c r="B350" s="6"/>
      <c r="C350" s="35" t="s">
        <v>25</v>
      </c>
      <c r="D350" s="11"/>
      <c r="E350" s="10"/>
      <c r="F350" s="9"/>
      <c r="G350" s="21"/>
      <c r="H350" s="24"/>
    </row>
    <row r="351" spans="1:58" s="88" customFormat="1" ht="29.1" customHeight="1" x14ac:dyDescent="0.2">
      <c r="A351" s="103"/>
      <c r="B351" s="81" t="s">
        <v>451</v>
      </c>
      <c r="C351" s="82" t="s">
        <v>348</v>
      </c>
      <c r="D351" s="83" t="s">
        <v>632</v>
      </c>
      <c r="E351" s="84" t="s">
        <v>349</v>
      </c>
      <c r="F351" s="85">
        <v>4</v>
      </c>
      <c r="G351" s="86"/>
      <c r="H351" s="87">
        <f t="shared" ref="H351:H353" si="62">ROUND(G351*F351,2)</f>
        <v>0</v>
      </c>
      <c r="J351" s="161"/>
      <c r="K351" s="161"/>
      <c r="AX351" s="147">
        <f>IF(ISNUMBER(SEARCH(".",B351)),1,(IF(ISNUMBER(SEARCH("i)",B351)),2,(IF(ISNUMBER(SEARCH("v)",B351)),2,(IF(ISNUMBER(SEARCH("x)",B351)),2,(IF(ISNUMBER(SEARCH(")",B351)),3,0)))))))))</f>
        <v>1</v>
      </c>
      <c r="AY351" s="147">
        <f>IF(ISBLANK(B351),AY350,IF(AX351=0,B351,AY350))</f>
        <v>0</v>
      </c>
      <c r="AZ351" s="147">
        <f t="shared" ref="AZ351" si="63">IF(AX351=1,1+AZ350,IF(AX351=0,AZ350,IF(AX351&gt;1,AZ350,0)))</f>
        <v>1</v>
      </c>
      <c r="BA351" s="147">
        <f t="shared" ref="BA351" si="64">IF(AX351=2,1+BA350,IF(AX351=3,BA350,0))</f>
        <v>0</v>
      </c>
      <c r="BB351" s="147" t="str">
        <f t="shared" ref="BB351:BB353" si="65">IF(ISNUMBER(BA351),LOWER(ROMAN(BA351)),"")</f>
        <v/>
      </c>
      <c r="BC351" s="147">
        <f t="shared" ref="BC351" si="66">IF(AX351=3,1+BC350,0)</f>
        <v>0</v>
      </c>
      <c r="BD351" s="147" t="str">
        <f t="shared" ref="BD351:BD353" si="67">IF(BC351&gt;0,LOWER(MID("ABCDEFGHIJKLMNOPQRSTUVWXYZ",BC351,1)),"")</f>
        <v/>
      </c>
      <c r="BE351" s="147" t="str">
        <f>IF(ISBLANK(B351),"",IF(AX351=0,AY351,(IF(AX351=1,CONCATENATE(AY351,".",AZ351),IF(AX351=2,BB351&amp;")",IF(AX351=3,BD351&amp;")","?"))))))</f>
        <v>0.1</v>
      </c>
      <c r="BF351" s="162"/>
    </row>
    <row r="352" spans="1:58" s="88" customFormat="1" ht="33" customHeight="1" x14ac:dyDescent="0.2">
      <c r="A352" s="103"/>
      <c r="B352" s="81" t="s">
        <v>452</v>
      </c>
      <c r="C352" s="82" t="s">
        <v>197</v>
      </c>
      <c r="D352" s="83" t="s">
        <v>631</v>
      </c>
      <c r="E352" s="84" t="s">
        <v>37</v>
      </c>
      <c r="F352" s="85">
        <v>5</v>
      </c>
      <c r="G352" s="86"/>
      <c r="H352" s="87">
        <f t="shared" si="62"/>
        <v>0</v>
      </c>
      <c r="AX352" s="147">
        <f>IF(ISNUMBER(SEARCH(".",B352)),1,(IF(ISNUMBER(SEARCH("i)",B352)),2,(IF(ISNUMBER(SEARCH("v)",B352)),2,(IF(ISNUMBER(SEARCH("x)",B352)),2,(IF(ISNUMBER(SEARCH(")",B352)),3,0)))))))))</f>
        <v>1</v>
      </c>
      <c r="AY352" s="147">
        <f>IF(ISBLANK(B352),AY350,IF(AX352=0,B352,AY350))</f>
        <v>0</v>
      </c>
      <c r="AZ352" s="147">
        <f>IF(AX352=1,1+AZ350,IF(AX352=0,AZ350,IF(AX352&gt;1,AZ350,0)))</f>
        <v>1</v>
      </c>
      <c r="BA352" s="147">
        <f>IF(AX352=2,1+BA350,IF(AX352=3,BA350,0))</f>
        <v>0</v>
      </c>
      <c r="BB352" s="147" t="str">
        <f t="shared" si="65"/>
        <v/>
      </c>
      <c r="BC352" s="147">
        <f>IF(AX352=3,1+BC350,0)</f>
        <v>0</v>
      </c>
      <c r="BD352" s="147" t="str">
        <f t="shared" si="67"/>
        <v/>
      </c>
      <c r="BE352" s="147" t="str">
        <f>IF(ISBLANK(B352),"",IF(AX352=0,AY352,(IF(AX352=1,CONCATENATE(AY352,".",AZ352),IF(AX352=2,BB352&amp;")",IF(AX352=3,BD352&amp;")","?"))))))</f>
        <v>0.1</v>
      </c>
    </row>
    <row r="353" spans="1:57" s="88" customFormat="1" ht="29.1" customHeight="1" x14ac:dyDescent="0.2">
      <c r="A353" s="103"/>
      <c r="B353" s="81" t="s">
        <v>639</v>
      </c>
      <c r="C353" s="82" t="s">
        <v>296</v>
      </c>
      <c r="D353" s="83" t="s">
        <v>631</v>
      </c>
      <c r="E353" s="84" t="s">
        <v>47</v>
      </c>
      <c r="F353" s="85">
        <v>10</v>
      </c>
      <c r="G353" s="86"/>
      <c r="H353" s="87">
        <f t="shared" si="62"/>
        <v>0</v>
      </c>
      <c r="AX353" s="147">
        <f>IF(ISNUMBER(SEARCH(".",B353)),1,(IF(ISNUMBER(SEARCH("i)",B353)),2,(IF(ISNUMBER(SEARCH("v)",B353)),2,(IF(ISNUMBER(SEARCH("x)",B353)),2,(IF(ISNUMBER(SEARCH(")",B353)),3,0)))))))))</f>
        <v>1</v>
      </c>
      <c r="AY353" s="147">
        <f>IF(ISBLANK(B353),AY352,IF(AX353=0,B353,AY352))</f>
        <v>0</v>
      </c>
      <c r="AZ353" s="147">
        <f t="shared" ref="AZ353" si="68">IF(AX353=1,1+AZ352,IF(AX353=0,AZ352,IF(AX353&gt;1,AZ352,0)))</f>
        <v>2</v>
      </c>
      <c r="BA353" s="147">
        <f t="shared" ref="BA353" si="69">IF(AX353=2,1+BA352,IF(AX353=3,BA352,0))</f>
        <v>0</v>
      </c>
      <c r="BB353" s="147" t="str">
        <f t="shared" si="65"/>
        <v/>
      </c>
      <c r="BC353" s="147">
        <f t="shared" ref="BC353" si="70">IF(AX353=3,1+BC352,0)</f>
        <v>0</v>
      </c>
      <c r="BD353" s="147" t="str">
        <f t="shared" si="67"/>
        <v/>
      </c>
      <c r="BE353" s="147" t="str">
        <f>IF(ISBLANK(B353),"",IF(AX353=0,AY353,(IF(AX353=1,CONCATENATE(AY353,".",AZ353),IF(AX353=2,BB353&amp;")",IF(AX353=3,BD353&amp;")","?"))))))</f>
        <v>0.2</v>
      </c>
    </row>
    <row r="354" spans="1:57" s="43" customFormat="1" ht="33" customHeight="1" thickBot="1" x14ac:dyDescent="0.25">
      <c r="A354" s="44"/>
      <c r="B354" s="39" t="str">
        <f>B240</f>
        <v>D</v>
      </c>
      <c r="C354" s="207" t="str">
        <f>C240</f>
        <v>JOLLIET CRESCENT - ROUGE RD TO SANSOME AVE</v>
      </c>
      <c r="D354" s="208"/>
      <c r="E354" s="208"/>
      <c r="F354" s="209"/>
      <c r="G354" s="44" t="s">
        <v>17</v>
      </c>
      <c r="H354" s="44">
        <f>SUM(H240:H353)</f>
        <v>0</v>
      </c>
    </row>
    <row r="355" spans="1:57" s="43" customFormat="1" ht="33" customHeight="1" thickTop="1" x14ac:dyDescent="0.2">
      <c r="A355" s="41"/>
      <c r="B355" s="40" t="s">
        <v>16</v>
      </c>
      <c r="C355" s="204" t="s">
        <v>453</v>
      </c>
      <c r="D355" s="205"/>
      <c r="E355" s="205"/>
      <c r="F355" s="206"/>
      <c r="G355" s="41"/>
      <c r="H355" s="42"/>
    </row>
    <row r="356" spans="1:57" ht="33" customHeight="1" x14ac:dyDescent="0.2">
      <c r="A356" s="21"/>
      <c r="B356" s="17"/>
      <c r="C356" s="34" t="s">
        <v>19</v>
      </c>
      <c r="D356" s="11"/>
      <c r="E356" s="9" t="s">
        <v>2</v>
      </c>
      <c r="F356" s="9" t="s">
        <v>2</v>
      </c>
      <c r="G356" s="21" t="s">
        <v>2</v>
      </c>
      <c r="H356" s="24"/>
    </row>
    <row r="357" spans="1:57" s="88" customFormat="1" ht="33" customHeight="1" x14ac:dyDescent="0.2">
      <c r="A357" s="89" t="s">
        <v>33</v>
      </c>
      <c r="B357" s="81" t="s">
        <v>454</v>
      </c>
      <c r="C357" s="82" t="s">
        <v>34</v>
      </c>
      <c r="D357" s="83" t="s">
        <v>246</v>
      </c>
      <c r="E357" s="84"/>
      <c r="F357" s="90"/>
      <c r="G357" s="91">
        <v>0</v>
      </c>
      <c r="H357" s="87"/>
    </row>
    <row r="358" spans="1:57" s="102" customFormat="1" ht="33" customHeight="1" x14ac:dyDescent="0.2">
      <c r="A358" s="93" t="s">
        <v>250</v>
      </c>
      <c r="B358" s="94" t="s">
        <v>31</v>
      </c>
      <c r="C358" s="95" t="s">
        <v>251</v>
      </c>
      <c r="D358" s="96" t="s">
        <v>2</v>
      </c>
      <c r="E358" s="97" t="s">
        <v>28</v>
      </c>
      <c r="F358" s="98">
        <v>5</v>
      </c>
      <c r="G358" s="63"/>
      <c r="H358" s="99">
        <f t="shared" ref="H358:H359" si="71">ROUND(G358*F358,2)</f>
        <v>0</v>
      </c>
      <c r="I358" s="100"/>
      <c r="J358" s="101"/>
    </row>
    <row r="359" spans="1:57" s="88" customFormat="1" ht="30" customHeight="1" x14ac:dyDescent="0.2">
      <c r="A359" s="80" t="s">
        <v>35</v>
      </c>
      <c r="B359" s="81" t="s">
        <v>455</v>
      </c>
      <c r="C359" s="82" t="s">
        <v>36</v>
      </c>
      <c r="D359" s="83" t="s">
        <v>246</v>
      </c>
      <c r="E359" s="84" t="s">
        <v>30</v>
      </c>
      <c r="F359" s="85">
        <v>4780</v>
      </c>
      <c r="G359" s="86"/>
      <c r="H359" s="87">
        <f t="shared" si="71"/>
        <v>0</v>
      </c>
    </row>
    <row r="360" spans="1:57" ht="33" customHeight="1" x14ac:dyDescent="0.2">
      <c r="A360" s="21"/>
      <c r="B360" s="17"/>
      <c r="C360" s="35" t="s">
        <v>239</v>
      </c>
      <c r="D360" s="11"/>
      <c r="E360" s="8"/>
      <c r="F360" s="11"/>
      <c r="G360" s="21"/>
      <c r="H360" s="24"/>
    </row>
    <row r="361" spans="1:57" s="88" customFormat="1" ht="30" customHeight="1" x14ac:dyDescent="0.2">
      <c r="A361" s="103" t="s">
        <v>269</v>
      </c>
      <c r="B361" s="81" t="s">
        <v>456</v>
      </c>
      <c r="C361" s="82" t="s">
        <v>270</v>
      </c>
      <c r="D361" s="83" t="s">
        <v>150</v>
      </c>
      <c r="E361" s="84"/>
      <c r="F361" s="90"/>
      <c r="G361" s="91">
        <v>0</v>
      </c>
      <c r="H361" s="87"/>
    </row>
    <row r="362" spans="1:57" s="88" customFormat="1" ht="30" customHeight="1" x14ac:dyDescent="0.2">
      <c r="A362" s="103" t="s">
        <v>271</v>
      </c>
      <c r="B362" s="92" t="s">
        <v>31</v>
      </c>
      <c r="C362" s="82" t="s">
        <v>167</v>
      </c>
      <c r="D362" s="83" t="s">
        <v>2</v>
      </c>
      <c r="E362" s="84" t="s">
        <v>30</v>
      </c>
      <c r="F362" s="85">
        <v>30</v>
      </c>
      <c r="G362" s="86"/>
      <c r="H362" s="87">
        <f>ROUND(G362*F362,2)</f>
        <v>0</v>
      </c>
    </row>
    <row r="363" spans="1:57" s="88" customFormat="1" ht="30" customHeight="1" x14ac:dyDescent="0.2">
      <c r="A363" s="103" t="s">
        <v>262</v>
      </c>
      <c r="B363" s="81" t="s">
        <v>457</v>
      </c>
      <c r="C363" s="82" t="s">
        <v>263</v>
      </c>
      <c r="D363" s="83" t="s">
        <v>150</v>
      </c>
      <c r="E363" s="84"/>
      <c r="F363" s="90"/>
      <c r="G363" s="91">
        <v>0</v>
      </c>
      <c r="H363" s="87"/>
    </row>
    <row r="364" spans="1:57" s="88" customFormat="1" ht="30" customHeight="1" x14ac:dyDescent="0.2">
      <c r="A364" s="103" t="s">
        <v>264</v>
      </c>
      <c r="B364" s="92" t="s">
        <v>31</v>
      </c>
      <c r="C364" s="82" t="s">
        <v>168</v>
      </c>
      <c r="D364" s="83" t="s">
        <v>2</v>
      </c>
      <c r="E364" s="84" t="s">
        <v>30</v>
      </c>
      <c r="F364" s="85">
        <v>30</v>
      </c>
      <c r="G364" s="86"/>
      <c r="H364" s="87">
        <f t="shared" ref="H364:H367" si="72">ROUND(G364*F364,2)</f>
        <v>0</v>
      </c>
    </row>
    <row r="365" spans="1:57" s="88" customFormat="1" ht="30" customHeight="1" x14ac:dyDescent="0.2">
      <c r="A365" s="103" t="s">
        <v>265</v>
      </c>
      <c r="B365" s="92" t="s">
        <v>38</v>
      </c>
      <c r="C365" s="82" t="s">
        <v>169</v>
      </c>
      <c r="D365" s="83" t="s">
        <v>2</v>
      </c>
      <c r="E365" s="84" t="s">
        <v>30</v>
      </c>
      <c r="F365" s="85">
        <v>105</v>
      </c>
      <c r="G365" s="86"/>
      <c r="H365" s="87">
        <f t="shared" si="72"/>
        <v>0</v>
      </c>
    </row>
    <row r="366" spans="1:57" s="88" customFormat="1" ht="30" customHeight="1" x14ac:dyDescent="0.2">
      <c r="A366" s="103" t="s">
        <v>266</v>
      </c>
      <c r="B366" s="92" t="s">
        <v>48</v>
      </c>
      <c r="C366" s="82" t="s">
        <v>267</v>
      </c>
      <c r="D366" s="83" t="s">
        <v>2</v>
      </c>
      <c r="E366" s="84" t="s">
        <v>30</v>
      </c>
      <c r="F366" s="85">
        <v>25</v>
      </c>
      <c r="G366" s="86"/>
      <c r="H366" s="87">
        <f t="shared" si="72"/>
        <v>0</v>
      </c>
    </row>
    <row r="367" spans="1:57" s="88" customFormat="1" ht="30" customHeight="1" x14ac:dyDescent="0.2">
      <c r="A367" s="103" t="s">
        <v>268</v>
      </c>
      <c r="B367" s="92" t="s">
        <v>56</v>
      </c>
      <c r="C367" s="82" t="s">
        <v>170</v>
      </c>
      <c r="D367" s="83" t="s">
        <v>2</v>
      </c>
      <c r="E367" s="84" t="s">
        <v>30</v>
      </c>
      <c r="F367" s="85">
        <v>210</v>
      </c>
      <c r="G367" s="86"/>
      <c r="H367" s="87">
        <f t="shared" si="72"/>
        <v>0</v>
      </c>
    </row>
    <row r="368" spans="1:57" s="88" customFormat="1" ht="30" customHeight="1" x14ac:dyDescent="0.2">
      <c r="A368" s="103" t="s">
        <v>39</v>
      </c>
      <c r="B368" s="81" t="s">
        <v>458</v>
      </c>
      <c r="C368" s="82" t="s">
        <v>40</v>
      </c>
      <c r="D368" s="83" t="s">
        <v>150</v>
      </c>
      <c r="E368" s="84"/>
      <c r="F368" s="90"/>
      <c r="G368" s="91">
        <v>0</v>
      </c>
      <c r="H368" s="87"/>
    </row>
    <row r="369" spans="1:8" s="88" customFormat="1" ht="30" customHeight="1" x14ac:dyDescent="0.2">
      <c r="A369" s="103" t="s">
        <v>41</v>
      </c>
      <c r="B369" s="92" t="s">
        <v>31</v>
      </c>
      <c r="C369" s="82" t="s">
        <v>42</v>
      </c>
      <c r="D369" s="83" t="s">
        <v>2</v>
      </c>
      <c r="E369" s="84" t="s">
        <v>37</v>
      </c>
      <c r="F369" s="85">
        <v>225</v>
      </c>
      <c r="G369" s="86"/>
      <c r="H369" s="87">
        <f>ROUND(G369*F369,2)</f>
        <v>0</v>
      </c>
    </row>
    <row r="370" spans="1:8" s="88" customFormat="1" ht="30" customHeight="1" x14ac:dyDescent="0.2">
      <c r="A370" s="103" t="s">
        <v>43</v>
      </c>
      <c r="B370" s="81" t="s">
        <v>459</v>
      </c>
      <c r="C370" s="82" t="s">
        <v>44</v>
      </c>
      <c r="D370" s="83" t="s">
        <v>150</v>
      </c>
      <c r="E370" s="84"/>
      <c r="F370" s="90"/>
      <c r="G370" s="91">
        <v>0</v>
      </c>
      <c r="H370" s="87"/>
    </row>
    <row r="371" spans="1:8" s="88" customFormat="1" ht="30" customHeight="1" x14ac:dyDescent="0.2">
      <c r="A371" s="103" t="s">
        <v>45</v>
      </c>
      <c r="B371" s="92" t="s">
        <v>31</v>
      </c>
      <c r="C371" s="82" t="s">
        <v>46</v>
      </c>
      <c r="D371" s="83" t="s">
        <v>2</v>
      </c>
      <c r="E371" s="84" t="s">
        <v>37</v>
      </c>
      <c r="F371" s="85">
        <v>365</v>
      </c>
      <c r="G371" s="86"/>
      <c r="H371" s="87">
        <f>ROUND(G371*F371,2)</f>
        <v>0</v>
      </c>
    </row>
    <row r="372" spans="1:8" s="88" customFormat="1" ht="30" customHeight="1" x14ac:dyDescent="0.2">
      <c r="A372" s="103" t="s">
        <v>460</v>
      </c>
      <c r="B372" s="81" t="s">
        <v>461</v>
      </c>
      <c r="C372" s="82" t="s">
        <v>462</v>
      </c>
      <c r="D372" s="83" t="s">
        <v>94</v>
      </c>
      <c r="E372" s="84"/>
      <c r="F372" s="90"/>
      <c r="G372" s="91">
        <v>0</v>
      </c>
      <c r="H372" s="87"/>
    </row>
    <row r="373" spans="1:8" s="88" customFormat="1" ht="30" customHeight="1" x14ac:dyDescent="0.2">
      <c r="A373" s="103" t="s">
        <v>463</v>
      </c>
      <c r="B373" s="92" t="s">
        <v>31</v>
      </c>
      <c r="C373" s="82" t="s">
        <v>95</v>
      </c>
      <c r="D373" s="83" t="s">
        <v>174</v>
      </c>
      <c r="E373" s="84" t="s">
        <v>30</v>
      </c>
      <c r="F373" s="85">
        <v>160</v>
      </c>
      <c r="G373" s="86"/>
      <c r="H373" s="87">
        <f t="shared" ref="H373" si="73">ROUND(G373*F373,2)</f>
        <v>0</v>
      </c>
    </row>
    <row r="374" spans="1:8" s="88" customFormat="1" ht="30" customHeight="1" x14ac:dyDescent="0.2">
      <c r="A374" s="103" t="s">
        <v>171</v>
      </c>
      <c r="B374" s="81" t="s">
        <v>464</v>
      </c>
      <c r="C374" s="82" t="s">
        <v>172</v>
      </c>
      <c r="D374" s="83" t="s">
        <v>94</v>
      </c>
      <c r="E374" s="84"/>
      <c r="F374" s="90"/>
      <c r="G374" s="91">
        <v>0</v>
      </c>
      <c r="H374" s="87"/>
    </row>
    <row r="375" spans="1:8" s="88" customFormat="1" ht="30" customHeight="1" x14ac:dyDescent="0.2">
      <c r="A375" s="103" t="s">
        <v>173</v>
      </c>
      <c r="B375" s="92" t="s">
        <v>261</v>
      </c>
      <c r="C375" s="82" t="s">
        <v>95</v>
      </c>
      <c r="D375" s="83" t="s">
        <v>174</v>
      </c>
      <c r="E375" s="84"/>
      <c r="F375" s="90"/>
      <c r="G375" s="91">
        <v>0</v>
      </c>
      <c r="H375" s="87"/>
    </row>
    <row r="376" spans="1:8" s="88" customFormat="1" ht="30" customHeight="1" x14ac:dyDescent="0.2">
      <c r="A376" s="103" t="s">
        <v>175</v>
      </c>
      <c r="B376" s="104" t="s">
        <v>96</v>
      </c>
      <c r="C376" s="82" t="s">
        <v>176</v>
      </c>
      <c r="D376" s="83"/>
      <c r="E376" s="84" t="s">
        <v>30</v>
      </c>
      <c r="F376" s="85">
        <v>40</v>
      </c>
      <c r="G376" s="86"/>
      <c r="H376" s="87">
        <f t="shared" ref="H376:H380" si="74">ROUND(G376*F376,2)</f>
        <v>0</v>
      </c>
    </row>
    <row r="377" spans="1:8" s="88" customFormat="1" ht="30" customHeight="1" x14ac:dyDescent="0.2">
      <c r="A377" s="103" t="s">
        <v>177</v>
      </c>
      <c r="B377" s="104" t="s">
        <v>97</v>
      </c>
      <c r="C377" s="82" t="s">
        <v>178</v>
      </c>
      <c r="D377" s="83"/>
      <c r="E377" s="84" t="s">
        <v>30</v>
      </c>
      <c r="F377" s="85">
        <v>50</v>
      </c>
      <c r="G377" s="86"/>
      <c r="H377" s="87">
        <f t="shared" si="74"/>
        <v>0</v>
      </c>
    </row>
    <row r="378" spans="1:8" s="88" customFormat="1" ht="30" customHeight="1" x14ac:dyDescent="0.2">
      <c r="A378" s="103" t="s">
        <v>205</v>
      </c>
      <c r="B378" s="81" t="s">
        <v>465</v>
      </c>
      <c r="C378" s="82" t="s">
        <v>207</v>
      </c>
      <c r="D378" s="83" t="s">
        <v>94</v>
      </c>
      <c r="E378" s="84" t="s">
        <v>30</v>
      </c>
      <c r="F378" s="85">
        <v>25</v>
      </c>
      <c r="G378" s="86"/>
      <c r="H378" s="87">
        <f t="shared" si="74"/>
        <v>0</v>
      </c>
    </row>
    <row r="379" spans="1:8" s="88" customFormat="1" ht="30" customHeight="1" x14ac:dyDescent="0.2">
      <c r="A379" s="103" t="s">
        <v>236</v>
      </c>
      <c r="B379" s="81" t="s">
        <v>466</v>
      </c>
      <c r="C379" s="82" t="s">
        <v>237</v>
      </c>
      <c r="D379" s="83" t="s">
        <v>94</v>
      </c>
      <c r="E379" s="84" t="s">
        <v>30</v>
      </c>
      <c r="F379" s="85">
        <v>25</v>
      </c>
      <c r="G379" s="86"/>
      <c r="H379" s="87">
        <f t="shared" si="74"/>
        <v>0</v>
      </c>
    </row>
    <row r="380" spans="1:8" s="88" customFormat="1" ht="30" customHeight="1" x14ac:dyDescent="0.2">
      <c r="A380" s="103" t="s">
        <v>272</v>
      </c>
      <c r="B380" s="81" t="s">
        <v>467</v>
      </c>
      <c r="C380" s="82" t="s">
        <v>273</v>
      </c>
      <c r="D380" s="83" t="s">
        <v>94</v>
      </c>
      <c r="E380" s="84" t="s">
        <v>30</v>
      </c>
      <c r="F380" s="85">
        <v>40</v>
      </c>
      <c r="G380" s="86"/>
      <c r="H380" s="87">
        <f t="shared" si="74"/>
        <v>0</v>
      </c>
    </row>
    <row r="381" spans="1:8" s="88" customFormat="1" ht="30" customHeight="1" x14ac:dyDescent="0.2">
      <c r="A381" s="103" t="s">
        <v>179</v>
      </c>
      <c r="B381" s="81" t="s">
        <v>468</v>
      </c>
      <c r="C381" s="82" t="s">
        <v>180</v>
      </c>
      <c r="D381" s="83" t="s">
        <v>181</v>
      </c>
      <c r="E381" s="84"/>
      <c r="F381" s="90"/>
      <c r="G381" s="91">
        <v>0</v>
      </c>
      <c r="H381" s="87"/>
    </row>
    <row r="382" spans="1:8" s="88" customFormat="1" ht="30" customHeight="1" x14ac:dyDescent="0.2">
      <c r="A382" s="103" t="s">
        <v>289</v>
      </c>
      <c r="B382" s="124" t="s">
        <v>31</v>
      </c>
      <c r="C382" s="106" t="s">
        <v>290</v>
      </c>
      <c r="D382" s="107" t="s">
        <v>2</v>
      </c>
      <c r="E382" s="108" t="s">
        <v>47</v>
      </c>
      <c r="F382" s="109">
        <v>140</v>
      </c>
      <c r="G382" s="110"/>
      <c r="H382" s="111">
        <f t="shared" ref="H382" si="75">ROUND(G382*F382,2)</f>
        <v>0</v>
      </c>
    </row>
    <row r="383" spans="1:8" s="88" customFormat="1" ht="30" customHeight="1" x14ac:dyDescent="0.2">
      <c r="A383" s="103" t="s">
        <v>182</v>
      </c>
      <c r="B383" s="125" t="s">
        <v>469</v>
      </c>
      <c r="C383" s="126" t="s">
        <v>183</v>
      </c>
      <c r="D383" s="127" t="s">
        <v>181</v>
      </c>
      <c r="E383" s="128"/>
      <c r="F383" s="142"/>
      <c r="G383" s="140">
        <v>0</v>
      </c>
      <c r="H383" s="129"/>
    </row>
    <row r="384" spans="1:8" s="88" customFormat="1" ht="33" customHeight="1" x14ac:dyDescent="0.2">
      <c r="A384" s="103" t="s">
        <v>291</v>
      </c>
      <c r="B384" s="92" t="s">
        <v>31</v>
      </c>
      <c r="C384" s="82" t="s">
        <v>185</v>
      </c>
      <c r="D384" s="83" t="s">
        <v>101</v>
      </c>
      <c r="E384" s="84" t="s">
        <v>47</v>
      </c>
      <c r="F384" s="85">
        <v>85</v>
      </c>
      <c r="G384" s="86"/>
      <c r="H384" s="87">
        <f>ROUND(G384*F384,2)</f>
        <v>0</v>
      </c>
    </row>
    <row r="385" spans="1:8" s="88" customFormat="1" ht="33" customHeight="1" x14ac:dyDescent="0.2">
      <c r="A385" s="103" t="s">
        <v>380</v>
      </c>
      <c r="B385" s="92" t="s">
        <v>38</v>
      </c>
      <c r="C385" s="82" t="s">
        <v>294</v>
      </c>
      <c r="D385" s="83" t="s">
        <v>381</v>
      </c>
      <c r="E385" s="84" t="s">
        <v>47</v>
      </c>
      <c r="F385" s="85">
        <v>60</v>
      </c>
      <c r="G385" s="86"/>
      <c r="H385" s="87">
        <f t="shared" ref="H385" si="76">ROUND(G385*F385,2)</f>
        <v>0</v>
      </c>
    </row>
    <row r="386" spans="1:8" s="88" customFormat="1" ht="30" customHeight="1" x14ac:dyDescent="0.2">
      <c r="A386" s="103" t="s">
        <v>99</v>
      </c>
      <c r="B386" s="81" t="s">
        <v>470</v>
      </c>
      <c r="C386" s="82" t="s">
        <v>49</v>
      </c>
      <c r="D386" s="83" t="s">
        <v>181</v>
      </c>
      <c r="E386" s="84"/>
      <c r="F386" s="90"/>
      <c r="G386" s="91">
        <v>0</v>
      </c>
      <c r="H386" s="87"/>
    </row>
    <row r="387" spans="1:8" s="88" customFormat="1" ht="33" customHeight="1" x14ac:dyDescent="0.2">
      <c r="A387" s="103" t="s">
        <v>231</v>
      </c>
      <c r="B387" s="92" t="s">
        <v>31</v>
      </c>
      <c r="C387" s="82" t="s">
        <v>642</v>
      </c>
      <c r="D387" s="83" t="s">
        <v>232</v>
      </c>
      <c r="E387" s="84"/>
      <c r="F387" s="90"/>
      <c r="G387" s="87">
        <v>0</v>
      </c>
      <c r="H387" s="87"/>
    </row>
    <row r="388" spans="1:8" s="88" customFormat="1" ht="30" customHeight="1" x14ac:dyDescent="0.2">
      <c r="A388" s="103" t="s">
        <v>648</v>
      </c>
      <c r="B388" s="104" t="s">
        <v>96</v>
      </c>
      <c r="C388" s="82" t="s">
        <v>235</v>
      </c>
      <c r="D388" s="83"/>
      <c r="E388" s="84" t="s">
        <v>47</v>
      </c>
      <c r="F388" s="85">
        <v>5</v>
      </c>
      <c r="G388" s="86"/>
      <c r="H388" s="87">
        <f>ROUND(G388*F388,2)</f>
        <v>0</v>
      </c>
    </row>
    <row r="389" spans="1:8" s="88" customFormat="1" ht="30" customHeight="1" x14ac:dyDescent="0.2">
      <c r="A389" s="103" t="s">
        <v>649</v>
      </c>
      <c r="B389" s="104" t="s">
        <v>97</v>
      </c>
      <c r="C389" s="82" t="s">
        <v>274</v>
      </c>
      <c r="D389" s="83"/>
      <c r="E389" s="84" t="s">
        <v>47</v>
      </c>
      <c r="F389" s="85">
        <v>230</v>
      </c>
      <c r="G389" s="86"/>
      <c r="H389" s="87">
        <f>ROUND(G389*F389,2)</f>
        <v>0</v>
      </c>
    </row>
    <row r="390" spans="1:8" s="88" customFormat="1" ht="30" customHeight="1" x14ac:dyDescent="0.2">
      <c r="A390" s="103" t="s">
        <v>650</v>
      </c>
      <c r="B390" s="104" t="s">
        <v>275</v>
      </c>
      <c r="C390" s="82" t="s">
        <v>276</v>
      </c>
      <c r="D390" s="83" t="s">
        <v>2</v>
      </c>
      <c r="E390" s="84" t="s">
        <v>47</v>
      </c>
      <c r="F390" s="85">
        <v>435</v>
      </c>
      <c r="G390" s="86"/>
      <c r="H390" s="87">
        <f>ROUND(G390*F390,2)</f>
        <v>0</v>
      </c>
    </row>
    <row r="391" spans="1:8" s="88" customFormat="1" ht="30" customHeight="1" x14ac:dyDescent="0.2">
      <c r="A391" s="103" t="s">
        <v>293</v>
      </c>
      <c r="B391" s="92" t="s">
        <v>38</v>
      </c>
      <c r="C391" s="82" t="s">
        <v>294</v>
      </c>
      <c r="D391" s="83" t="s">
        <v>102</v>
      </c>
      <c r="E391" s="84" t="s">
        <v>47</v>
      </c>
      <c r="F391" s="85">
        <v>30</v>
      </c>
      <c r="G391" s="86"/>
      <c r="H391" s="87">
        <f t="shared" ref="H391:H392" si="77">ROUND(G391*F391,2)</f>
        <v>0</v>
      </c>
    </row>
    <row r="392" spans="1:8" s="88" customFormat="1" ht="33" customHeight="1" x14ac:dyDescent="0.2">
      <c r="A392" s="103" t="s">
        <v>186</v>
      </c>
      <c r="B392" s="81" t="s">
        <v>471</v>
      </c>
      <c r="C392" s="82" t="s">
        <v>187</v>
      </c>
      <c r="D392" s="83" t="s">
        <v>188</v>
      </c>
      <c r="E392" s="84" t="s">
        <v>30</v>
      </c>
      <c r="F392" s="85">
        <v>5</v>
      </c>
      <c r="G392" s="86"/>
      <c r="H392" s="87">
        <f t="shared" si="77"/>
        <v>0</v>
      </c>
    </row>
    <row r="393" spans="1:8" s="88" customFormat="1" ht="30" customHeight="1" x14ac:dyDescent="0.2">
      <c r="A393" s="103" t="s">
        <v>151</v>
      </c>
      <c r="B393" s="81" t="s">
        <v>472</v>
      </c>
      <c r="C393" s="82" t="s">
        <v>152</v>
      </c>
      <c r="D393" s="83" t="s">
        <v>277</v>
      </c>
      <c r="F393" s="90"/>
      <c r="G393" s="91">
        <v>0</v>
      </c>
      <c r="H393" s="87"/>
    </row>
    <row r="394" spans="1:8" s="88" customFormat="1" ht="30" customHeight="1" x14ac:dyDescent="0.2">
      <c r="A394" s="103" t="s">
        <v>189</v>
      </c>
      <c r="B394" s="92" t="s">
        <v>31</v>
      </c>
      <c r="C394" s="82" t="s">
        <v>190</v>
      </c>
      <c r="D394" s="83"/>
      <c r="E394" s="84"/>
      <c r="F394" s="90"/>
      <c r="G394" s="91">
        <v>0</v>
      </c>
      <c r="H394" s="87"/>
    </row>
    <row r="395" spans="1:8" s="88" customFormat="1" ht="30" customHeight="1" x14ac:dyDescent="0.2">
      <c r="A395" s="103" t="s">
        <v>153</v>
      </c>
      <c r="B395" s="104" t="s">
        <v>96</v>
      </c>
      <c r="C395" s="82" t="s">
        <v>113</v>
      </c>
      <c r="D395" s="83"/>
      <c r="E395" s="84" t="s">
        <v>32</v>
      </c>
      <c r="F395" s="85">
        <v>1165</v>
      </c>
      <c r="G395" s="86"/>
      <c r="H395" s="87">
        <f>ROUND(G395*F395,2)</f>
        <v>0</v>
      </c>
    </row>
    <row r="396" spans="1:8" s="88" customFormat="1" ht="30" customHeight="1" x14ac:dyDescent="0.2">
      <c r="A396" s="103" t="s">
        <v>154</v>
      </c>
      <c r="B396" s="92" t="s">
        <v>38</v>
      </c>
      <c r="C396" s="82" t="s">
        <v>64</v>
      </c>
      <c r="D396" s="83"/>
      <c r="E396" s="84"/>
      <c r="F396" s="90"/>
      <c r="G396" s="91">
        <v>0</v>
      </c>
      <c r="H396" s="87"/>
    </row>
    <row r="397" spans="1:8" s="88" customFormat="1" ht="30" customHeight="1" x14ac:dyDescent="0.2">
      <c r="A397" s="103" t="s">
        <v>155</v>
      </c>
      <c r="B397" s="104" t="s">
        <v>96</v>
      </c>
      <c r="C397" s="82" t="s">
        <v>113</v>
      </c>
      <c r="D397" s="83"/>
      <c r="E397" s="84" t="s">
        <v>32</v>
      </c>
      <c r="F397" s="85">
        <v>150</v>
      </c>
      <c r="G397" s="86"/>
      <c r="H397" s="87">
        <f>ROUND(G397*F397,2)</f>
        <v>0</v>
      </c>
    </row>
    <row r="398" spans="1:8" s="88" customFormat="1" ht="30" customHeight="1" x14ac:dyDescent="0.2">
      <c r="A398" s="103" t="s">
        <v>103</v>
      </c>
      <c r="B398" s="81" t="s">
        <v>473</v>
      </c>
      <c r="C398" s="82" t="s">
        <v>105</v>
      </c>
      <c r="D398" s="83" t="s">
        <v>191</v>
      </c>
      <c r="E398" s="84"/>
      <c r="F398" s="90"/>
      <c r="G398" s="91">
        <v>0</v>
      </c>
      <c r="H398" s="87"/>
    </row>
    <row r="399" spans="1:8" s="88" customFormat="1" ht="30" customHeight="1" x14ac:dyDescent="0.2">
      <c r="A399" s="103" t="s">
        <v>106</v>
      </c>
      <c r="B399" s="92" t="s">
        <v>31</v>
      </c>
      <c r="C399" s="82" t="s">
        <v>192</v>
      </c>
      <c r="D399" s="83" t="s">
        <v>2</v>
      </c>
      <c r="E399" s="84" t="s">
        <v>30</v>
      </c>
      <c r="F399" s="85">
        <v>4985</v>
      </c>
      <c r="G399" s="86"/>
      <c r="H399" s="87">
        <f t="shared" ref="H399:H400" si="78">ROUND(G399*F399,2)</f>
        <v>0</v>
      </c>
    </row>
    <row r="400" spans="1:8" s="88" customFormat="1" ht="30" customHeight="1" x14ac:dyDescent="0.2">
      <c r="A400" s="103" t="s">
        <v>474</v>
      </c>
      <c r="B400" s="92" t="s">
        <v>38</v>
      </c>
      <c r="C400" s="82" t="s">
        <v>475</v>
      </c>
      <c r="D400" s="83" t="s">
        <v>2</v>
      </c>
      <c r="E400" s="84" t="s">
        <v>30</v>
      </c>
      <c r="F400" s="85">
        <v>1250</v>
      </c>
      <c r="G400" s="86"/>
      <c r="H400" s="87">
        <f t="shared" si="78"/>
        <v>0</v>
      </c>
    </row>
    <row r="401" spans="1:9" s="119" customFormat="1" ht="30" customHeight="1" x14ac:dyDescent="0.2">
      <c r="A401" s="113" t="s">
        <v>278</v>
      </c>
      <c r="B401" s="81" t="s">
        <v>476</v>
      </c>
      <c r="C401" s="114" t="s">
        <v>279</v>
      </c>
      <c r="D401" s="115" t="s">
        <v>630</v>
      </c>
      <c r="E401" s="116" t="s">
        <v>30</v>
      </c>
      <c r="F401" s="85">
        <v>605</v>
      </c>
      <c r="G401" s="117"/>
      <c r="H401" s="118">
        <f>ROUND(G401*F401,2)</f>
        <v>0</v>
      </c>
    </row>
    <row r="402" spans="1:9" s="88" customFormat="1" ht="30" customHeight="1" x14ac:dyDescent="0.2">
      <c r="A402" s="103" t="s">
        <v>107</v>
      </c>
      <c r="B402" s="81" t="s">
        <v>477</v>
      </c>
      <c r="C402" s="82" t="s">
        <v>109</v>
      </c>
      <c r="D402" s="83" t="s">
        <v>156</v>
      </c>
      <c r="E402" s="84" t="s">
        <v>37</v>
      </c>
      <c r="F402" s="85">
        <v>26</v>
      </c>
      <c r="G402" s="86"/>
      <c r="H402" s="87">
        <f>ROUND(G402*F402,2)</f>
        <v>0</v>
      </c>
    </row>
    <row r="403" spans="1:9" ht="33" customHeight="1" x14ac:dyDescent="0.2">
      <c r="A403" s="21"/>
      <c r="B403" s="7"/>
      <c r="C403" s="35" t="s">
        <v>20</v>
      </c>
      <c r="D403" s="11"/>
      <c r="E403" s="9"/>
      <c r="F403" s="9"/>
      <c r="G403" s="21"/>
      <c r="H403" s="24"/>
    </row>
    <row r="404" spans="1:9" s="88" customFormat="1" ht="30" customHeight="1" x14ac:dyDescent="0.2">
      <c r="A404" s="80" t="s">
        <v>145</v>
      </c>
      <c r="B404" s="81" t="s">
        <v>478</v>
      </c>
      <c r="C404" s="82" t="s">
        <v>146</v>
      </c>
      <c r="D404" s="83" t="s">
        <v>147</v>
      </c>
      <c r="E404" s="84" t="s">
        <v>30</v>
      </c>
      <c r="F404" s="85">
        <v>865</v>
      </c>
      <c r="G404" s="86"/>
      <c r="H404" s="87">
        <f t="shared" ref="H404" si="79">ROUND(G404*F404,2)</f>
        <v>0</v>
      </c>
    </row>
    <row r="405" spans="1:9" ht="33" customHeight="1" x14ac:dyDescent="0.2">
      <c r="A405" s="21"/>
      <c r="B405" s="7"/>
      <c r="C405" s="35" t="s">
        <v>21</v>
      </c>
      <c r="D405" s="11"/>
      <c r="E405" s="10"/>
      <c r="F405" s="9"/>
      <c r="G405" s="21"/>
      <c r="H405" s="24"/>
    </row>
    <row r="406" spans="1:9" s="88" customFormat="1" ht="30" customHeight="1" x14ac:dyDescent="0.2">
      <c r="A406" s="80" t="s">
        <v>50</v>
      </c>
      <c r="B406" s="81" t="s">
        <v>479</v>
      </c>
      <c r="C406" s="82" t="s">
        <v>51</v>
      </c>
      <c r="D406" s="83" t="s">
        <v>115</v>
      </c>
      <c r="E406" s="84" t="s">
        <v>47</v>
      </c>
      <c r="F406" s="85">
        <v>920</v>
      </c>
      <c r="G406" s="86"/>
      <c r="H406" s="87">
        <f>ROUND(G406*F406,2)</f>
        <v>0</v>
      </c>
    </row>
    <row r="407" spans="1:9" ht="36" customHeight="1" x14ac:dyDescent="0.2">
      <c r="A407" s="21"/>
      <c r="B407" s="7"/>
      <c r="C407" s="35" t="s">
        <v>22</v>
      </c>
      <c r="D407" s="11"/>
      <c r="E407" s="10"/>
      <c r="F407" s="9"/>
      <c r="G407" s="21"/>
      <c r="H407" s="24"/>
    </row>
    <row r="408" spans="1:9" s="88" customFormat="1" ht="30" customHeight="1" x14ac:dyDescent="0.2">
      <c r="A408" s="80" t="s">
        <v>408</v>
      </c>
      <c r="B408" s="81" t="s">
        <v>480</v>
      </c>
      <c r="C408" s="82" t="s">
        <v>409</v>
      </c>
      <c r="D408" s="83" t="s">
        <v>117</v>
      </c>
      <c r="E408" s="84"/>
      <c r="F408" s="120"/>
      <c r="G408" s="91">
        <v>0</v>
      </c>
      <c r="H408" s="121"/>
    </row>
    <row r="409" spans="1:9" s="88" customFormat="1" ht="30" customHeight="1" x14ac:dyDescent="0.2">
      <c r="A409" s="80" t="s">
        <v>644</v>
      </c>
      <c r="B409" s="124" t="s">
        <v>31</v>
      </c>
      <c r="C409" s="106" t="s">
        <v>645</v>
      </c>
      <c r="D409" s="107"/>
      <c r="E409" s="108" t="s">
        <v>37</v>
      </c>
      <c r="F409" s="109">
        <v>1</v>
      </c>
      <c r="G409" s="110"/>
      <c r="H409" s="111">
        <f>ROUND(G409*F409,2)</f>
        <v>0</v>
      </c>
    </row>
    <row r="410" spans="1:9" s="88" customFormat="1" ht="30" customHeight="1" x14ac:dyDescent="0.2">
      <c r="A410" s="80" t="s">
        <v>139</v>
      </c>
      <c r="B410" s="125" t="s">
        <v>481</v>
      </c>
      <c r="C410" s="126" t="s">
        <v>140</v>
      </c>
      <c r="D410" s="127" t="s">
        <v>117</v>
      </c>
      <c r="E410" s="128"/>
      <c r="F410" s="139"/>
      <c r="G410" s="140">
        <v>0</v>
      </c>
      <c r="H410" s="141"/>
    </row>
    <row r="411" spans="1:9" s="88" customFormat="1" ht="30" customHeight="1" x14ac:dyDescent="0.2">
      <c r="A411" s="80" t="s">
        <v>141</v>
      </c>
      <c r="B411" s="92" t="s">
        <v>31</v>
      </c>
      <c r="C411" s="82" t="s">
        <v>142</v>
      </c>
      <c r="D411" s="83"/>
      <c r="E411" s="84" t="s">
        <v>37</v>
      </c>
      <c r="F411" s="85">
        <v>8</v>
      </c>
      <c r="G411" s="86"/>
      <c r="H411" s="87">
        <f>ROUND(G411*F411,2)</f>
        <v>0</v>
      </c>
    </row>
    <row r="412" spans="1:9" s="88" customFormat="1" ht="30" customHeight="1" x14ac:dyDescent="0.2">
      <c r="A412" s="80" t="s">
        <v>325</v>
      </c>
      <c r="B412" s="81" t="s">
        <v>482</v>
      </c>
      <c r="C412" s="82" t="s">
        <v>327</v>
      </c>
      <c r="D412" s="83" t="s">
        <v>117</v>
      </c>
      <c r="E412" s="84"/>
      <c r="F412" s="120"/>
      <c r="G412" s="91">
        <v>0</v>
      </c>
      <c r="H412" s="121"/>
    </row>
    <row r="413" spans="1:9" s="88" customFormat="1" ht="30" customHeight="1" x14ac:dyDescent="0.2">
      <c r="A413" s="80" t="s">
        <v>328</v>
      </c>
      <c r="B413" s="92" t="s">
        <v>31</v>
      </c>
      <c r="C413" s="82" t="s">
        <v>329</v>
      </c>
      <c r="D413" s="83"/>
      <c r="E413" s="84" t="s">
        <v>37</v>
      </c>
      <c r="F413" s="85">
        <v>4</v>
      </c>
      <c r="G413" s="86"/>
      <c r="H413" s="87">
        <f>ROUND(G413*F413,2)</f>
        <v>0</v>
      </c>
    </row>
    <row r="414" spans="1:9" s="119" customFormat="1" ht="30" customHeight="1" x14ac:dyDescent="0.2">
      <c r="A414" s="175" t="s">
        <v>414</v>
      </c>
      <c r="B414" s="81" t="s">
        <v>483</v>
      </c>
      <c r="C414" s="114" t="s">
        <v>416</v>
      </c>
      <c r="D414" s="115" t="s">
        <v>117</v>
      </c>
      <c r="E414" s="116"/>
      <c r="F414" s="176"/>
      <c r="G414" s="177"/>
      <c r="H414" s="178"/>
    </row>
    <row r="415" spans="1:9" s="119" customFormat="1" ht="30" customHeight="1" x14ac:dyDescent="0.2">
      <c r="A415" s="175" t="s">
        <v>417</v>
      </c>
      <c r="B415" s="164" t="s">
        <v>31</v>
      </c>
      <c r="C415" s="114" t="s">
        <v>418</v>
      </c>
      <c r="D415" s="115"/>
      <c r="E415" s="116"/>
      <c r="F415" s="176"/>
      <c r="G415" s="177"/>
      <c r="H415" s="178"/>
    </row>
    <row r="416" spans="1:9" s="119" customFormat="1" ht="33" customHeight="1" x14ac:dyDescent="0.2">
      <c r="A416" s="175" t="s">
        <v>419</v>
      </c>
      <c r="B416" s="179" t="s">
        <v>96</v>
      </c>
      <c r="C416" s="114" t="s">
        <v>420</v>
      </c>
      <c r="D416" s="115"/>
      <c r="E416" s="116" t="s">
        <v>47</v>
      </c>
      <c r="F416" s="85">
        <v>6.2</v>
      </c>
      <c r="G416" s="117"/>
      <c r="H416" s="118">
        <f>ROUND(G416*F416,2)</f>
        <v>0</v>
      </c>
      <c r="I416" s="88"/>
    </row>
    <row r="417" spans="1:10" s="88" customFormat="1" ht="30" customHeight="1" x14ac:dyDescent="0.2">
      <c r="A417" s="80" t="s">
        <v>143</v>
      </c>
      <c r="B417" s="81" t="s">
        <v>484</v>
      </c>
      <c r="C417" s="82" t="s">
        <v>144</v>
      </c>
      <c r="D417" s="83" t="s">
        <v>117</v>
      </c>
      <c r="E417" s="84" t="s">
        <v>47</v>
      </c>
      <c r="F417" s="85">
        <v>24.2</v>
      </c>
      <c r="G417" s="86"/>
      <c r="H417" s="87">
        <f>ROUND(G417*F417,2)</f>
        <v>0</v>
      </c>
    </row>
    <row r="418" spans="1:10" s="123" customFormat="1" ht="30" customHeight="1" x14ac:dyDescent="0.2">
      <c r="A418" s="80" t="s">
        <v>70</v>
      </c>
      <c r="B418" s="81" t="s">
        <v>485</v>
      </c>
      <c r="C418" s="180" t="s">
        <v>193</v>
      </c>
      <c r="D418" s="131" t="s">
        <v>195</v>
      </c>
      <c r="E418" s="84"/>
      <c r="F418" s="120"/>
      <c r="G418" s="91">
        <v>0</v>
      </c>
      <c r="H418" s="121"/>
      <c r="I418" s="88"/>
    </row>
    <row r="419" spans="1:10" s="88" customFormat="1" ht="33" customHeight="1" x14ac:dyDescent="0.2">
      <c r="A419" s="80" t="s">
        <v>71</v>
      </c>
      <c r="B419" s="92" t="s">
        <v>31</v>
      </c>
      <c r="C419" s="130" t="s">
        <v>233</v>
      </c>
      <c r="D419" s="83"/>
      <c r="E419" s="84" t="s">
        <v>37</v>
      </c>
      <c r="F419" s="85">
        <v>3</v>
      </c>
      <c r="G419" s="86"/>
      <c r="H419" s="87">
        <f t="shared" ref="H419:H420" si="80">ROUND(G419*F419,2)</f>
        <v>0</v>
      </c>
    </row>
    <row r="420" spans="1:10" s="88" customFormat="1" ht="33" customHeight="1" x14ac:dyDescent="0.2">
      <c r="A420" s="80" t="s">
        <v>72</v>
      </c>
      <c r="B420" s="92" t="s">
        <v>38</v>
      </c>
      <c r="C420" s="130" t="s">
        <v>234</v>
      </c>
      <c r="D420" s="83"/>
      <c r="E420" s="84" t="s">
        <v>37</v>
      </c>
      <c r="F420" s="85">
        <v>3</v>
      </c>
      <c r="G420" s="86"/>
      <c r="H420" s="87">
        <f t="shared" si="80"/>
        <v>0</v>
      </c>
    </row>
    <row r="421" spans="1:10" s="123" customFormat="1" ht="30" customHeight="1" x14ac:dyDescent="0.2">
      <c r="A421" s="80" t="s">
        <v>280</v>
      </c>
      <c r="B421" s="81" t="s">
        <v>486</v>
      </c>
      <c r="C421" s="122" t="s">
        <v>281</v>
      </c>
      <c r="D421" s="83" t="s">
        <v>117</v>
      </c>
      <c r="E421" s="84"/>
      <c r="F421" s="120"/>
      <c r="G421" s="91">
        <v>0</v>
      </c>
      <c r="H421" s="121"/>
      <c r="I421" s="88"/>
    </row>
    <row r="422" spans="1:10" s="123" customFormat="1" ht="30" customHeight="1" x14ac:dyDescent="0.2">
      <c r="A422" s="80" t="s">
        <v>282</v>
      </c>
      <c r="B422" s="92" t="s">
        <v>31</v>
      </c>
      <c r="C422" s="122" t="s">
        <v>283</v>
      </c>
      <c r="D422" s="83"/>
      <c r="E422" s="84" t="s">
        <v>37</v>
      </c>
      <c r="F422" s="85">
        <v>9</v>
      </c>
      <c r="G422" s="86"/>
      <c r="H422" s="87">
        <f>ROUND(G422*F422,2)</f>
        <v>0</v>
      </c>
      <c r="I422" s="88"/>
    </row>
    <row r="423" spans="1:10" s="102" customFormat="1" ht="30" customHeight="1" x14ac:dyDescent="0.2">
      <c r="A423" s="149" t="s">
        <v>437</v>
      </c>
      <c r="B423" s="150" t="s">
        <v>487</v>
      </c>
      <c r="C423" s="95" t="s">
        <v>439</v>
      </c>
      <c r="D423" s="96" t="s">
        <v>117</v>
      </c>
      <c r="E423" s="97" t="s">
        <v>37</v>
      </c>
      <c r="F423" s="189">
        <v>1</v>
      </c>
      <c r="G423" s="63"/>
      <c r="H423" s="99">
        <f t="shared" ref="H423" si="81">ROUND(G423*F423,2)</f>
        <v>0</v>
      </c>
      <c r="I423" s="100"/>
      <c r="J423" s="144"/>
    </row>
    <row r="424" spans="1:10" s="88" customFormat="1" ht="30" customHeight="1" x14ac:dyDescent="0.2">
      <c r="A424" s="80" t="s">
        <v>122</v>
      </c>
      <c r="B424" s="81" t="s">
        <v>488</v>
      </c>
      <c r="C424" s="82" t="s">
        <v>124</v>
      </c>
      <c r="D424" s="83" t="s">
        <v>117</v>
      </c>
      <c r="E424" s="84" t="s">
        <v>37</v>
      </c>
      <c r="F424" s="85">
        <v>9</v>
      </c>
      <c r="G424" s="86"/>
      <c r="H424" s="87">
        <f t="shared" ref="H424" si="82">ROUND(G424*F424,2)</f>
        <v>0</v>
      </c>
    </row>
    <row r="425" spans="1:10" ht="33" customHeight="1" x14ac:dyDescent="0.2">
      <c r="A425" s="21"/>
      <c r="B425" s="13"/>
      <c r="C425" s="35" t="s">
        <v>23</v>
      </c>
      <c r="D425" s="11"/>
      <c r="E425" s="10"/>
      <c r="F425" s="9"/>
      <c r="G425" s="21"/>
      <c r="H425" s="24"/>
    </row>
    <row r="426" spans="1:10" s="88" customFormat="1" ht="33" customHeight="1" x14ac:dyDescent="0.2">
      <c r="A426" s="80" t="s">
        <v>52</v>
      </c>
      <c r="B426" s="81" t="s">
        <v>489</v>
      </c>
      <c r="C426" s="130" t="s">
        <v>194</v>
      </c>
      <c r="D426" s="131" t="s">
        <v>195</v>
      </c>
      <c r="E426" s="84" t="s">
        <v>37</v>
      </c>
      <c r="F426" s="85">
        <v>18</v>
      </c>
      <c r="G426" s="86"/>
      <c r="H426" s="87">
        <f>ROUND(G426*F426,2)</f>
        <v>0</v>
      </c>
    </row>
    <row r="427" spans="1:10" s="88" customFormat="1" ht="30" customHeight="1" x14ac:dyDescent="0.2">
      <c r="A427" s="80" t="s">
        <v>65</v>
      </c>
      <c r="B427" s="81" t="s">
        <v>490</v>
      </c>
      <c r="C427" s="82" t="s">
        <v>73</v>
      </c>
      <c r="D427" s="83" t="s">
        <v>117</v>
      </c>
      <c r="E427" s="84"/>
      <c r="F427" s="120"/>
      <c r="G427" s="87">
        <v>0</v>
      </c>
      <c r="H427" s="121"/>
    </row>
    <row r="428" spans="1:10" s="88" customFormat="1" ht="30" customHeight="1" x14ac:dyDescent="0.2">
      <c r="A428" s="80" t="s">
        <v>74</v>
      </c>
      <c r="B428" s="92" t="s">
        <v>31</v>
      </c>
      <c r="C428" s="82" t="s">
        <v>128</v>
      </c>
      <c r="D428" s="83"/>
      <c r="E428" s="84" t="s">
        <v>66</v>
      </c>
      <c r="F428" s="85">
        <v>1</v>
      </c>
      <c r="G428" s="86"/>
      <c r="H428" s="87">
        <f>ROUND(G428*F428,2)</f>
        <v>0</v>
      </c>
    </row>
    <row r="429" spans="1:10" s="88" customFormat="1" ht="30" customHeight="1" x14ac:dyDescent="0.2">
      <c r="A429" s="80" t="s">
        <v>53</v>
      </c>
      <c r="B429" s="81" t="s">
        <v>491</v>
      </c>
      <c r="C429" s="130" t="s">
        <v>196</v>
      </c>
      <c r="D429" s="131" t="s">
        <v>195</v>
      </c>
      <c r="E429" s="84"/>
      <c r="F429" s="120"/>
      <c r="G429" s="91">
        <v>0</v>
      </c>
      <c r="H429" s="121"/>
    </row>
    <row r="430" spans="1:10" s="88" customFormat="1" ht="30" customHeight="1" x14ac:dyDescent="0.2">
      <c r="A430" s="80" t="s">
        <v>159</v>
      </c>
      <c r="B430" s="92" t="s">
        <v>31</v>
      </c>
      <c r="C430" s="82" t="s">
        <v>160</v>
      </c>
      <c r="D430" s="83"/>
      <c r="E430" s="84" t="s">
        <v>37</v>
      </c>
      <c r="F430" s="85">
        <v>1</v>
      </c>
      <c r="G430" s="86"/>
      <c r="H430" s="87">
        <f>ROUND(G430*F430,2)</f>
        <v>0</v>
      </c>
    </row>
    <row r="431" spans="1:10" s="88" customFormat="1" ht="30" customHeight="1" x14ac:dyDescent="0.2">
      <c r="A431" s="80" t="s">
        <v>54</v>
      </c>
      <c r="B431" s="92" t="s">
        <v>38</v>
      </c>
      <c r="C431" s="82" t="s">
        <v>130</v>
      </c>
      <c r="D431" s="83"/>
      <c r="E431" s="84" t="s">
        <v>37</v>
      </c>
      <c r="F431" s="85">
        <v>2</v>
      </c>
      <c r="G431" s="86"/>
      <c r="H431" s="87">
        <f>ROUND(G431*F431,2)</f>
        <v>0</v>
      </c>
    </row>
    <row r="432" spans="1:10" s="88" customFormat="1" ht="30" customHeight="1" x14ac:dyDescent="0.2">
      <c r="A432" s="80" t="s">
        <v>161</v>
      </c>
      <c r="B432" s="92" t="s">
        <v>48</v>
      </c>
      <c r="C432" s="82" t="s">
        <v>162</v>
      </c>
      <c r="D432" s="83"/>
      <c r="E432" s="84" t="s">
        <v>37</v>
      </c>
      <c r="F432" s="85">
        <v>1</v>
      </c>
      <c r="G432" s="86"/>
      <c r="H432" s="87">
        <f>ROUND(G432*F432,2)</f>
        <v>0</v>
      </c>
    </row>
    <row r="433" spans="1:58" s="88" customFormat="1" ht="30" customHeight="1" x14ac:dyDescent="0.2">
      <c r="A433" s="80" t="s">
        <v>55</v>
      </c>
      <c r="B433" s="92" t="s">
        <v>56</v>
      </c>
      <c r="C433" s="82" t="s">
        <v>148</v>
      </c>
      <c r="D433" s="83"/>
      <c r="E433" s="84" t="s">
        <v>37</v>
      </c>
      <c r="F433" s="85">
        <v>1</v>
      </c>
      <c r="G433" s="86"/>
      <c r="H433" s="87">
        <f>ROUND(G433*F433,2)</f>
        <v>0</v>
      </c>
    </row>
    <row r="434" spans="1:58" s="88" customFormat="1" ht="30" customHeight="1" x14ac:dyDescent="0.2">
      <c r="A434" s="80" t="s">
        <v>67</v>
      </c>
      <c r="B434" s="81" t="s">
        <v>492</v>
      </c>
      <c r="C434" s="82" t="s">
        <v>75</v>
      </c>
      <c r="D434" s="131" t="s">
        <v>195</v>
      </c>
      <c r="E434" s="84" t="s">
        <v>37</v>
      </c>
      <c r="F434" s="85">
        <v>7</v>
      </c>
      <c r="G434" s="86"/>
      <c r="H434" s="87">
        <f t="shared" ref="H434:H436" si="83">ROUND(G434*F434,2)</f>
        <v>0</v>
      </c>
    </row>
    <row r="435" spans="1:58" s="88" customFormat="1" ht="30" customHeight="1" x14ac:dyDescent="0.2">
      <c r="A435" s="80" t="s">
        <v>68</v>
      </c>
      <c r="B435" s="81" t="s">
        <v>493</v>
      </c>
      <c r="C435" s="82" t="s">
        <v>76</v>
      </c>
      <c r="D435" s="131" t="s">
        <v>195</v>
      </c>
      <c r="E435" s="84" t="s">
        <v>37</v>
      </c>
      <c r="F435" s="85">
        <v>2</v>
      </c>
      <c r="G435" s="86"/>
      <c r="H435" s="87">
        <f t="shared" si="83"/>
        <v>0</v>
      </c>
    </row>
    <row r="436" spans="1:58" s="88" customFormat="1" ht="30" customHeight="1" x14ac:dyDescent="0.2">
      <c r="A436" s="80" t="s">
        <v>69</v>
      </c>
      <c r="B436" s="81" t="s">
        <v>494</v>
      </c>
      <c r="C436" s="82" t="s">
        <v>77</v>
      </c>
      <c r="D436" s="131" t="s">
        <v>195</v>
      </c>
      <c r="E436" s="84" t="s">
        <v>37</v>
      </c>
      <c r="F436" s="85">
        <v>5</v>
      </c>
      <c r="G436" s="86"/>
      <c r="H436" s="87">
        <f t="shared" si="83"/>
        <v>0</v>
      </c>
    </row>
    <row r="437" spans="1:58" s="88" customFormat="1" ht="30" customHeight="1" x14ac:dyDescent="0.2">
      <c r="A437" s="133" t="s">
        <v>226</v>
      </c>
      <c r="B437" s="105" t="s">
        <v>495</v>
      </c>
      <c r="C437" s="181" t="s">
        <v>228</v>
      </c>
      <c r="D437" s="182" t="s">
        <v>195</v>
      </c>
      <c r="E437" s="183" t="s">
        <v>37</v>
      </c>
      <c r="F437" s="109">
        <v>2</v>
      </c>
      <c r="G437" s="184"/>
      <c r="H437" s="185">
        <f>ROUND(G437*F437,2)</f>
        <v>0</v>
      </c>
    </row>
    <row r="438" spans="1:58" ht="33" customHeight="1" x14ac:dyDescent="0.2">
      <c r="A438" s="21"/>
      <c r="B438" s="199"/>
      <c r="C438" s="195" t="s">
        <v>24</v>
      </c>
      <c r="D438" s="196"/>
      <c r="E438" s="200"/>
      <c r="F438" s="196"/>
      <c r="G438" s="197"/>
      <c r="H438" s="198"/>
    </row>
    <row r="439" spans="1:58" s="88" customFormat="1" ht="30" customHeight="1" x14ac:dyDescent="0.2">
      <c r="A439" s="103" t="s">
        <v>57</v>
      </c>
      <c r="B439" s="81" t="s">
        <v>496</v>
      </c>
      <c r="C439" s="82" t="s">
        <v>58</v>
      </c>
      <c r="D439" s="83" t="s">
        <v>135</v>
      </c>
      <c r="E439" s="84"/>
      <c r="F439" s="90"/>
      <c r="G439" s="91">
        <v>0</v>
      </c>
      <c r="H439" s="87"/>
    </row>
    <row r="440" spans="1:58" s="88" customFormat="1" ht="30" customHeight="1" x14ac:dyDescent="0.2">
      <c r="A440" s="103" t="s">
        <v>136</v>
      </c>
      <c r="B440" s="92" t="s">
        <v>31</v>
      </c>
      <c r="C440" s="82" t="s">
        <v>137</v>
      </c>
      <c r="D440" s="83"/>
      <c r="E440" s="84" t="s">
        <v>30</v>
      </c>
      <c r="F440" s="85">
        <v>500</v>
      </c>
      <c r="G440" s="86"/>
      <c r="H440" s="87">
        <f>ROUND(G440*F440,2)</f>
        <v>0</v>
      </c>
    </row>
    <row r="441" spans="1:58" s="88" customFormat="1" ht="30" customHeight="1" x14ac:dyDescent="0.2">
      <c r="A441" s="103" t="s">
        <v>59</v>
      </c>
      <c r="B441" s="92" t="s">
        <v>38</v>
      </c>
      <c r="C441" s="82" t="s">
        <v>138</v>
      </c>
      <c r="D441" s="83"/>
      <c r="E441" s="84" t="s">
        <v>30</v>
      </c>
      <c r="F441" s="85">
        <v>4280</v>
      </c>
      <c r="G441" s="86"/>
      <c r="H441" s="87">
        <f>ROUND(G441*F441,2)</f>
        <v>0</v>
      </c>
    </row>
    <row r="442" spans="1:58" ht="33" customHeight="1" x14ac:dyDescent="0.2">
      <c r="A442" s="21"/>
      <c r="B442" s="6"/>
      <c r="C442" s="35" t="s">
        <v>25</v>
      </c>
      <c r="D442" s="11"/>
      <c r="E442" s="10"/>
      <c r="F442" s="9"/>
      <c r="G442" s="21"/>
      <c r="H442" s="24"/>
    </row>
    <row r="443" spans="1:58" s="88" customFormat="1" ht="30" customHeight="1" x14ac:dyDescent="0.2">
      <c r="A443" s="103"/>
      <c r="B443" s="81" t="s">
        <v>643</v>
      </c>
      <c r="C443" s="82" t="s">
        <v>348</v>
      </c>
      <c r="D443" s="83" t="s">
        <v>632</v>
      </c>
      <c r="E443" s="84" t="s">
        <v>349</v>
      </c>
      <c r="F443" s="85">
        <v>8</v>
      </c>
      <c r="G443" s="86"/>
      <c r="H443" s="87">
        <f t="shared" ref="H443:H445" si="84">ROUND(G443*F443,2)</f>
        <v>0</v>
      </c>
      <c r="J443" s="161"/>
      <c r="K443" s="161"/>
      <c r="AX443" s="147">
        <f>IF(ISNUMBER(SEARCH(".",B443)),1,(IF(ISNUMBER(SEARCH("i)",B443)),2,(IF(ISNUMBER(SEARCH("v)",B443)),2,(IF(ISNUMBER(SEARCH("x)",B443)),2,(IF(ISNUMBER(SEARCH(")",B443)),3,0)))))))))</f>
        <v>1</v>
      </c>
      <c r="AY443" s="147">
        <f>IF(ISBLANK(B443),AY442,IF(AX443=0,B443,AY442))</f>
        <v>0</v>
      </c>
      <c r="AZ443" s="147">
        <f t="shared" ref="AZ443" si="85">IF(AX443=1,1+AZ442,IF(AX443=0,AZ442,IF(AX443&gt;1,AZ442,0)))</f>
        <v>1</v>
      </c>
      <c r="BA443" s="147">
        <f t="shared" ref="BA443" si="86">IF(AX443=2,1+BA442,IF(AX443=3,BA442,0))</f>
        <v>0</v>
      </c>
      <c r="BB443" s="147" t="str">
        <f t="shared" ref="BB443:BB445" si="87">IF(ISNUMBER(BA443),LOWER(ROMAN(BA443)),"")</f>
        <v/>
      </c>
      <c r="BC443" s="147">
        <f t="shared" ref="BC443" si="88">IF(AX443=3,1+BC442,0)</f>
        <v>0</v>
      </c>
      <c r="BD443" s="147" t="str">
        <f t="shared" ref="BD443:BD445" si="89">IF(BC443&gt;0,LOWER(MID("ABCDEFGHIJKLMNOPQRSTUVWXYZ",BC443,1)),"")</f>
        <v/>
      </c>
      <c r="BE443" s="147" t="str">
        <f>IF(ISBLANK(B443),"",IF(AX443=0,AY443,(IF(AX443=1,CONCATENATE(AY443,".",AZ443),IF(AX443=2,BB443&amp;")",IF(AX443=3,BD443&amp;")","?"))))))</f>
        <v>0.1</v>
      </c>
      <c r="BF443" s="162"/>
    </row>
    <row r="444" spans="1:58" s="88" customFormat="1" ht="33" customHeight="1" x14ac:dyDescent="0.2">
      <c r="A444" s="103"/>
      <c r="B444" s="81" t="s">
        <v>646</v>
      </c>
      <c r="C444" s="82" t="s">
        <v>197</v>
      </c>
      <c r="D444" s="83" t="s">
        <v>631</v>
      </c>
      <c r="E444" s="84" t="s">
        <v>37</v>
      </c>
      <c r="F444" s="85">
        <v>5</v>
      </c>
      <c r="G444" s="86"/>
      <c r="H444" s="87">
        <f t="shared" si="84"/>
        <v>0</v>
      </c>
      <c r="AX444" s="147">
        <f>IF(ISNUMBER(SEARCH(".",B444)),1,(IF(ISNUMBER(SEARCH("i)",B444)),2,(IF(ISNUMBER(SEARCH("v)",B444)),2,(IF(ISNUMBER(SEARCH("x)",B444)),2,(IF(ISNUMBER(SEARCH(")",B444)),3,0)))))))))</f>
        <v>1</v>
      </c>
      <c r="AY444" s="147">
        <f>IF(ISBLANK(B444),AY442,IF(AX444=0,B444,AY442))</f>
        <v>0</v>
      </c>
      <c r="AZ444" s="147">
        <f>IF(AX444=1,1+AZ442,IF(AX444=0,AZ442,IF(AX444&gt;1,AZ442,0)))</f>
        <v>1</v>
      </c>
      <c r="BA444" s="147">
        <f>IF(AX444=2,1+BA442,IF(AX444=3,BA442,0))</f>
        <v>0</v>
      </c>
      <c r="BB444" s="147" t="str">
        <f t="shared" si="87"/>
        <v/>
      </c>
      <c r="BC444" s="147">
        <f>IF(AX444=3,1+BC442,0)</f>
        <v>0</v>
      </c>
      <c r="BD444" s="147" t="str">
        <f t="shared" si="89"/>
        <v/>
      </c>
      <c r="BE444" s="147" t="str">
        <f>IF(ISBLANK(B444),"",IF(AX444=0,AY444,(IF(AX444=1,CONCATENATE(AY444,".",AZ444),IF(AX444=2,BB444&amp;")",IF(AX444=3,BD444&amp;")","?"))))))</f>
        <v>0.1</v>
      </c>
    </row>
    <row r="445" spans="1:58" s="88" customFormat="1" ht="30" customHeight="1" x14ac:dyDescent="0.2">
      <c r="A445" s="103"/>
      <c r="B445" s="81" t="s">
        <v>647</v>
      </c>
      <c r="C445" s="82" t="s">
        <v>296</v>
      </c>
      <c r="D445" s="83" t="s">
        <v>631</v>
      </c>
      <c r="E445" s="84" t="s">
        <v>47</v>
      </c>
      <c r="F445" s="85">
        <v>10</v>
      </c>
      <c r="G445" s="86"/>
      <c r="H445" s="87">
        <f t="shared" si="84"/>
        <v>0</v>
      </c>
      <c r="AX445" s="147">
        <f>IF(ISNUMBER(SEARCH(".",B445)),1,(IF(ISNUMBER(SEARCH("i)",B445)),2,(IF(ISNUMBER(SEARCH("v)",B445)),2,(IF(ISNUMBER(SEARCH("x)",B445)),2,(IF(ISNUMBER(SEARCH(")",B445)),3,0)))))))))</f>
        <v>1</v>
      </c>
      <c r="AY445" s="147">
        <f>IF(ISBLANK(B445),AY444,IF(AX445=0,B445,AY444))</f>
        <v>0</v>
      </c>
      <c r="AZ445" s="147">
        <f t="shared" ref="AZ445" si="90">IF(AX445=1,1+AZ444,IF(AX445=0,AZ444,IF(AX445&gt;1,AZ444,0)))</f>
        <v>2</v>
      </c>
      <c r="BA445" s="147">
        <f t="shared" ref="BA445" si="91">IF(AX445=2,1+BA444,IF(AX445=3,BA444,0))</f>
        <v>0</v>
      </c>
      <c r="BB445" s="147" t="str">
        <f t="shared" si="87"/>
        <v/>
      </c>
      <c r="BC445" s="147">
        <f t="shared" ref="BC445" si="92">IF(AX445=3,1+BC444,0)</f>
        <v>0</v>
      </c>
      <c r="BD445" s="147" t="str">
        <f t="shared" si="89"/>
        <v/>
      </c>
      <c r="BE445" s="147" t="str">
        <f>IF(ISBLANK(B445),"",IF(AX445=0,AY445,(IF(AX445=1,CONCATENATE(AY445,".",AZ445),IF(AX445=2,BB445&amp;")",IF(AX445=3,BD445&amp;")","?"))))))</f>
        <v>0.2</v>
      </c>
    </row>
    <row r="446" spans="1:58" s="43" customFormat="1" ht="33" customHeight="1" thickBot="1" x14ac:dyDescent="0.25">
      <c r="A446" s="44"/>
      <c r="B446" s="39" t="str">
        <f>B355</f>
        <v>E</v>
      </c>
      <c r="C446" s="207" t="str">
        <f>C355</f>
        <v>ROUGE ROAD - ASSINIBOINE AVE TO BROWNING BLVD</v>
      </c>
      <c r="D446" s="208"/>
      <c r="E446" s="208"/>
      <c r="F446" s="209"/>
      <c r="G446" s="44" t="s">
        <v>17</v>
      </c>
      <c r="H446" s="44">
        <f>SUM(H355:H445)</f>
        <v>0</v>
      </c>
    </row>
    <row r="447" spans="1:58" s="43" customFormat="1" ht="33" customHeight="1" thickTop="1" x14ac:dyDescent="0.2">
      <c r="A447" s="41"/>
      <c r="B447" s="40" t="s">
        <v>166</v>
      </c>
      <c r="C447" s="204" t="s">
        <v>538</v>
      </c>
      <c r="D447" s="205"/>
      <c r="E447" s="205"/>
      <c r="F447" s="206"/>
      <c r="G447" s="41"/>
      <c r="H447" s="42"/>
    </row>
    <row r="448" spans="1:58" ht="33" customHeight="1" x14ac:dyDescent="0.2">
      <c r="A448" s="21"/>
      <c r="B448" s="17"/>
      <c r="C448" s="34" t="s">
        <v>19</v>
      </c>
      <c r="D448" s="11"/>
      <c r="E448" s="9" t="s">
        <v>2</v>
      </c>
      <c r="F448" s="9" t="s">
        <v>2</v>
      </c>
      <c r="G448" s="21" t="s">
        <v>2</v>
      </c>
      <c r="H448" s="24"/>
    </row>
    <row r="449" spans="1:10" s="88" customFormat="1" ht="33" customHeight="1" x14ac:dyDescent="0.2">
      <c r="A449" s="89" t="s">
        <v>33</v>
      </c>
      <c r="B449" s="81" t="s">
        <v>497</v>
      </c>
      <c r="C449" s="82" t="s">
        <v>34</v>
      </c>
      <c r="D449" s="83" t="s">
        <v>246</v>
      </c>
      <c r="E449" s="84"/>
      <c r="F449" s="90"/>
      <c r="G449" s="91">
        <v>0</v>
      </c>
      <c r="H449" s="87"/>
    </row>
    <row r="450" spans="1:10" s="102" customFormat="1" ht="33" customHeight="1" x14ac:dyDescent="0.2">
      <c r="A450" s="93" t="s">
        <v>250</v>
      </c>
      <c r="B450" s="94" t="s">
        <v>31</v>
      </c>
      <c r="C450" s="95" t="s">
        <v>251</v>
      </c>
      <c r="D450" s="96" t="s">
        <v>2</v>
      </c>
      <c r="E450" s="97" t="s">
        <v>28</v>
      </c>
      <c r="F450" s="98">
        <v>10</v>
      </c>
      <c r="G450" s="63"/>
      <c r="H450" s="99">
        <f t="shared" ref="H450:H451" si="93">ROUND(G450*F450,2)</f>
        <v>0</v>
      </c>
      <c r="I450" s="100"/>
      <c r="J450" s="101"/>
    </row>
    <row r="451" spans="1:10" s="88" customFormat="1" ht="30" customHeight="1" x14ac:dyDescent="0.2">
      <c r="A451" s="80" t="s">
        <v>35</v>
      </c>
      <c r="B451" s="81" t="s">
        <v>498</v>
      </c>
      <c r="C451" s="82" t="s">
        <v>36</v>
      </c>
      <c r="D451" s="83" t="s">
        <v>246</v>
      </c>
      <c r="E451" s="84" t="s">
        <v>30</v>
      </c>
      <c r="F451" s="85">
        <v>3760</v>
      </c>
      <c r="G451" s="86"/>
      <c r="H451" s="87">
        <f t="shared" si="93"/>
        <v>0</v>
      </c>
    </row>
    <row r="452" spans="1:10" ht="33" customHeight="1" x14ac:dyDescent="0.2">
      <c r="A452" s="21"/>
      <c r="B452" s="17"/>
      <c r="C452" s="35" t="s">
        <v>239</v>
      </c>
      <c r="D452" s="11"/>
      <c r="E452" s="8"/>
      <c r="F452" s="11"/>
      <c r="G452" s="21"/>
      <c r="H452" s="24"/>
    </row>
    <row r="453" spans="1:10" s="88" customFormat="1" ht="30" customHeight="1" x14ac:dyDescent="0.2">
      <c r="A453" s="103" t="s">
        <v>262</v>
      </c>
      <c r="B453" s="81" t="s">
        <v>499</v>
      </c>
      <c r="C453" s="82" t="s">
        <v>263</v>
      </c>
      <c r="D453" s="83" t="s">
        <v>150</v>
      </c>
      <c r="E453" s="84"/>
      <c r="F453" s="90"/>
      <c r="G453" s="91">
        <v>0</v>
      </c>
      <c r="H453" s="87"/>
    </row>
    <row r="454" spans="1:10" s="88" customFormat="1" ht="30" customHeight="1" x14ac:dyDescent="0.2">
      <c r="A454" s="103" t="s">
        <v>264</v>
      </c>
      <c r="B454" s="92" t="s">
        <v>31</v>
      </c>
      <c r="C454" s="82" t="s">
        <v>168</v>
      </c>
      <c r="D454" s="83" t="s">
        <v>2</v>
      </c>
      <c r="E454" s="84" t="s">
        <v>30</v>
      </c>
      <c r="F454" s="85">
        <v>75</v>
      </c>
      <c r="G454" s="86"/>
      <c r="H454" s="87">
        <f t="shared" ref="H454:H457" si="94">ROUND(G454*F454,2)</f>
        <v>0</v>
      </c>
    </row>
    <row r="455" spans="1:10" s="88" customFormat="1" ht="30" customHeight="1" x14ac:dyDescent="0.2">
      <c r="A455" s="103" t="s">
        <v>265</v>
      </c>
      <c r="B455" s="92" t="s">
        <v>38</v>
      </c>
      <c r="C455" s="82" t="s">
        <v>169</v>
      </c>
      <c r="D455" s="83" t="s">
        <v>2</v>
      </c>
      <c r="E455" s="84" t="s">
        <v>30</v>
      </c>
      <c r="F455" s="85">
        <v>120</v>
      </c>
      <c r="G455" s="86"/>
      <c r="H455" s="87">
        <f t="shared" si="94"/>
        <v>0</v>
      </c>
    </row>
    <row r="456" spans="1:10" s="88" customFormat="1" ht="30" customHeight="1" x14ac:dyDescent="0.2">
      <c r="A456" s="103" t="s">
        <v>266</v>
      </c>
      <c r="B456" s="92" t="s">
        <v>48</v>
      </c>
      <c r="C456" s="82" t="s">
        <v>267</v>
      </c>
      <c r="D456" s="83" t="s">
        <v>2</v>
      </c>
      <c r="E456" s="84" t="s">
        <v>30</v>
      </c>
      <c r="F456" s="85">
        <v>25</v>
      </c>
      <c r="G456" s="86"/>
      <c r="H456" s="87">
        <f t="shared" si="94"/>
        <v>0</v>
      </c>
    </row>
    <row r="457" spans="1:10" s="88" customFormat="1" ht="30" customHeight="1" x14ac:dyDescent="0.2">
      <c r="A457" s="103" t="s">
        <v>268</v>
      </c>
      <c r="B457" s="92" t="s">
        <v>56</v>
      </c>
      <c r="C457" s="82" t="s">
        <v>170</v>
      </c>
      <c r="D457" s="83" t="s">
        <v>2</v>
      </c>
      <c r="E457" s="84" t="s">
        <v>30</v>
      </c>
      <c r="F457" s="85">
        <v>175</v>
      </c>
      <c r="G457" s="86"/>
      <c r="H457" s="87">
        <f t="shared" si="94"/>
        <v>0</v>
      </c>
    </row>
    <row r="458" spans="1:10" s="88" customFormat="1" ht="30" customHeight="1" x14ac:dyDescent="0.2">
      <c r="A458" s="103" t="s">
        <v>500</v>
      </c>
      <c r="B458" s="81" t="s">
        <v>501</v>
      </c>
      <c r="C458" s="82" t="s">
        <v>502</v>
      </c>
      <c r="D458" s="83" t="s">
        <v>150</v>
      </c>
      <c r="E458" s="84"/>
      <c r="F458" s="90"/>
      <c r="G458" s="91">
        <v>0</v>
      </c>
      <c r="H458" s="87"/>
    </row>
    <row r="459" spans="1:10" s="88" customFormat="1" ht="30" customHeight="1" x14ac:dyDescent="0.2">
      <c r="A459" s="103" t="s">
        <v>503</v>
      </c>
      <c r="B459" s="92" t="s">
        <v>31</v>
      </c>
      <c r="C459" s="82" t="s">
        <v>167</v>
      </c>
      <c r="D459" s="83" t="s">
        <v>2</v>
      </c>
      <c r="E459" s="84" t="s">
        <v>30</v>
      </c>
      <c r="F459" s="85">
        <v>285</v>
      </c>
      <c r="G459" s="86"/>
      <c r="H459" s="87">
        <f>ROUND(G459*F459,2)</f>
        <v>0</v>
      </c>
    </row>
    <row r="460" spans="1:10" s="88" customFormat="1" ht="30" customHeight="1" x14ac:dyDescent="0.2">
      <c r="A460" s="103" t="s">
        <v>39</v>
      </c>
      <c r="B460" s="81" t="s">
        <v>504</v>
      </c>
      <c r="C460" s="82" t="s">
        <v>40</v>
      </c>
      <c r="D460" s="83" t="s">
        <v>150</v>
      </c>
      <c r="E460" s="84"/>
      <c r="F460" s="90"/>
      <c r="G460" s="91">
        <v>0</v>
      </c>
      <c r="H460" s="87"/>
    </row>
    <row r="461" spans="1:10" s="88" customFormat="1" ht="30" customHeight="1" x14ac:dyDescent="0.2">
      <c r="A461" s="103" t="s">
        <v>41</v>
      </c>
      <c r="B461" s="92" t="s">
        <v>31</v>
      </c>
      <c r="C461" s="82" t="s">
        <v>42</v>
      </c>
      <c r="D461" s="83" t="s">
        <v>2</v>
      </c>
      <c r="E461" s="84" t="s">
        <v>37</v>
      </c>
      <c r="F461" s="85">
        <v>290</v>
      </c>
      <c r="G461" s="86"/>
      <c r="H461" s="87">
        <f>ROUND(G461*F461,2)</f>
        <v>0</v>
      </c>
    </row>
    <row r="462" spans="1:10" s="88" customFormat="1" ht="30" customHeight="1" x14ac:dyDescent="0.2">
      <c r="A462" s="103" t="s">
        <v>43</v>
      </c>
      <c r="B462" s="81" t="s">
        <v>505</v>
      </c>
      <c r="C462" s="82" t="s">
        <v>44</v>
      </c>
      <c r="D462" s="83" t="s">
        <v>150</v>
      </c>
      <c r="E462" s="84"/>
      <c r="F462" s="90"/>
      <c r="G462" s="91">
        <v>0</v>
      </c>
      <c r="H462" s="87"/>
    </row>
    <row r="463" spans="1:10" s="88" customFormat="1" ht="30" customHeight="1" x14ac:dyDescent="0.2">
      <c r="A463" s="151" t="s">
        <v>308</v>
      </c>
      <c r="B463" s="152" t="s">
        <v>31</v>
      </c>
      <c r="C463" s="153" t="s">
        <v>309</v>
      </c>
      <c r="D463" s="152" t="s">
        <v>2</v>
      </c>
      <c r="E463" s="152" t="s">
        <v>37</v>
      </c>
      <c r="F463" s="85">
        <v>5</v>
      </c>
      <c r="G463" s="86"/>
      <c r="H463" s="87">
        <f>ROUND(G463*F463,2)</f>
        <v>0</v>
      </c>
    </row>
    <row r="464" spans="1:10" s="88" customFormat="1" ht="30" customHeight="1" x14ac:dyDescent="0.2">
      <c r="A464" s="103" t="s">
        <v>45</v>
      </c>
      <c r="B464" s="92" t="s">
        <v>38</v>
      </c>
      <c r="C464" s="82" t="s">
        <v>46</v>
      </c>
      <c r="D464" s="83" t="s">
        <v>2</v>
      </c>
      <c r="E464" s="84" t="s">
        <v>37</v>
      </c>
      <c r="F464" s="85">
        <v>425</v>
      </c>
      <c r="G464" s="86"/>
      <c r="H464" s="87">
        <f>ROUND(G464*F464,2)</f>
        <v>0</v>
      </c>
    </row>
    <row r="465" spans="1:8" s="88" customFormat="1" ht="30" customHeight="1" x14ac:dyDescent="0.2">
      <c r="A465" s="103" t="s">
        <v>506</v>
      </c>
      <c r="B465" s="81" t="s">
        <v>507</v>
      </c>
      <c r="C465" s="82" t="s">
        <v>508</v>
      </c>
      <c r="D465" s="83" t="s">
        <v>94</v>
      </c>
      <c r="E465" s="84"/>
      <c r="F465" s="90"/>
      <c r="G465" s="91">
        <v>0</v>
      </c>
      <c r="H465" s="87"/>
    </row>
    <row r="466" spans="1:8" s="88" customFormat="1" ht="30" customHeight="1" x14ac:dyDescent="0.2">
      <c r="A466" s="103" t="s">
        <v>509</v>
      </c>
      <c r="B466" s="92" t="s">
        <v>31</v>
      </c>
      <c r="C466" s="82" t="s">
        <v>95</v>
      </c>
      <c r="D466" s="83" t="s">
        <v>2</v>
      </c>
      <c r="E466" s="84" t="s">
        <v>30</v>
      </c>
      <c r="F466" s="85">
        <v>35</v>
      </c>
      <c r="G466" s="86"/>
      <c r="H466" s="87">
        <f t="shared" ref="H466" si="95">ROUND(G466*F466,2)</f>
        <v>0</v>
      </c>
    </row>
    <row r="467" spans="1:8" s="88" customFormat="1" ht="30" customHeight="1" x14ac:dyDescent="0.2">
      <c r="A467" s="103" t="s">
        <v>460</v>
      </c>
      <c r="B467" s="81" t="s">
        <v>510</v>
      </c>
      <c r="C467" s="82" t="s">
        <v>462</v>
      </c>
      <c r="D467" s="83" t="s">
        <v>94</v>
      </c>
      <c r="E467" s="84"/>
      <c r="F467" s="90"/>
      <c r="G467" s="91">
        <v>0</v>
      </c>
      <c r="H467" s="87"/>
    </row>
    <row r="468" spans="1:8" s="88" customFormat="1" ht="30" customHeight="1" x14ac:dyDescent="0.2">
      <c r="A468" s="103" t="s">
        <v>463</v>
      </c>
      <c r="B468" s="92" t="s">
        <v>31</v>
      </c>
      <c r="C468" s="82" t="s">
        <v>95</v>
      </c>
      <c r="D468" s="83" t="s">
        <v>174</v>
      </c>
      <c r="E468" s="84" t="s">
        <v>30</v>
      </c>
      <c r="F468" s="85">
        <v>110</v>
      </c>
      <c r="G468" s="86"/>
      <c r="H468" s="87">
        <f t="shared" ref="H468" si="96">ROUND(G468*F468,2)</f>
        <v>0</v>
      </c>
    </row>
    <row r="469" spans="1:8" s="88" customFormat="1" ht="30" customHeight="1" x14ac:dyDescent="0.2">
      <c r="A469" s="103" t="s">
        <v>171</v>
      </c>
      <c r="B469" s="81" t="s">
        <v>511</v>
      </c>
      <c r="C469" s="82" t="s">
        <v>172</v>
      </c>
      <c r="D469" s="83" t="s">
        <v>94</v>
      </c>
      <c r="E469" s="84"/>
      <c r="F469" s="90"/>
      <c r="G469" s="91">
        <v>0</v>
      </c>
      <c r="H469" s="87"/>
    </row>
    <row r="470" spans="1:8" s="88" customFormat="1" ht="30" customHeight="1" x14ac:dyDescent="0.2">
      <c r="A470" s="103" t="s">
        <v>173</v>
      </c>
      <c r="B470" s="92" t="s">
        <v>261</v>
      </c>
      <c r="C470" s="82" t="s">
        <v>95</v>
      </c>
      <c r="D470" s="83" t="s">
        <v>174</v>
      </c>
      <c r="E470" s="84"/>
      <c r="F470" s="90"/>
      <c r="G470" s="91">
        <v>0</v>
      </c>
      <c r="H470" s="87"/>
    </row>
    <row r="471" spans="1:8" s="88" customFormat="1" ht="30" customHeight="1" x14ac:dyDescent="0.2">
      <c r="A471" s="103" t="s">
        <v>175</v>
      </c>
      <c r="B471" s="104" t="s">
        <v>96</v>
      </c>
      <c r="C471" s="82" t="s">
        <v>176</v>
      </c>
      <c r="D471" s="83"/>
      <c r="E471" s="84" t="s">
        <v>30</v>
      </c>
      <c r="F471" s="85">
        <v>35</v>
      </c>
      <c r="G471" s="86"/>
      <c r="H471" s="87">
        <f t="shared" ref="H471:H476" si="97">ROUND(G471*F471,2)</f>
        <v>0</v>
      </c>
    </row>
    <row r="472" spans="1:8" s="88" customFormat="1" ht="30" customHeight="1" x14ac:dyDescent="0.2">
      <c r="A472" s="103" t="s">
        <v>177</v>
      </c>
      <c r="B472" s="104" t="s">
        <v>97</v>
      </c>
      <c r="C472" s="82" t="s">
        <v>178</v>
      </c>
      <c r="D472" s="83"/>
      <c r="E472" s="84" t="s">
        <v>30</v>
      </c>
      <c r="F472" s="85">
        <v>195</v>
      </c>
      <c r="G472" s="86"/>
      <c r="H472" s="87">
        <f t="shared" si="97"/>
        <v>0</v>
      </c>
    </row>
    <row r="473" spans="1:8" s="88" customFormat="1" ht="30" customHeight="1" x14ac:dyDescent="0.2">
      <c r="A473" s="103" t="s">
        <v>203</v>
      </c>
      <c r="B473" s="104" t="s">
        <v>98</v>
      </c>
      <c r="C473" s="82" t="s">
        <v>204</v>
      </c>
      <c r="D473" s="83" t="s">
        <v>2</v>
      </c>
      <c r="E473" s="84" t="s">
        <v>30</v>
      </c>
      <c r="F473" s="85">
        <v>460</v>
      </c>
      <c r="G473" s="86"/>
      <c r="H473" s="87">
        <f t="shared" si="97"/>
        <v>0</v>
      </c>
    </row>
    <row r="474" spans="1:8" s="88" customFormat="1" ht="30" customHeight="1" x14ac:dyDescent="0.2">
      <c r="A474" s="103" t="s">
        <v>205</v>
      </c>
      <c r="B474" s="105" t="s">
        <v>512</v>
      </c>
      <c r="C474" s="106" t="s">
        <v>207</v>
      </c>
      <c r="D474" s="107" t="s">
        <v>94</v>
      </c>
      <c r="E474" s="108" t="s">
        <v>30</v>
      </c>
      <c r="F474" s="109">
        <v>5</v>
      </c>
      <c r="G474" s="110"/>
      <c r="H474" s="111">
        <f t="shared" si="97"/>
        <v>0</v>
      </c>
    </row>
    <row r="475" spans="1:8" s="88" customFormat="1" ht="30" customHeight="1" x14ac:dyDescent="0.2">
      <c r="A475" s="103" t="s">
        <v>236</v>
      </c>
      <c r="B475" s="125" t="s">
        <v>513</v>
      </c>
      <c r="C475" s="126" t="s">
        <v>237</v>
      </c>
      <c r="D475" s="127" t="s">
        <v>94</v>
      </c>
      <c r="E475" s="128" t="s">
        <v>30</v>
      </c>
      <c r="F475" s="173">
        <v>5</v>
      </c>
      <c r="G475" s="174"/>
      <c r="H475" s="129">
        <f t="shared" si="97"/>
        <v>0</v>
      </c>
    </row>
    <row r="476" spans="1:8" s="88" customFormat="1" ht="30" customHeight="1" x14ac:dyDescent="0.2">
      <c r="A476" s="103" t="s">
        <v>272</v>
      </c>
      <c r="B476" s="81" t="s">
        <v>514</v>
      </c>
      <c r="C476" s="82" t="s">
        <v>273</v>
      </c>
      <c r="D476" s="83" t="s">
        <v>94</v>
      </c>
      <c r="E476" s="84" t="s">
        <v>30</v>
      </c>
      <c r="F476" s="85">
        <v>16</v>
      </c>
      <c r="G476" s="86"/>
      <c r="H476" s="87">
        <f t="shared" si="97"/>
        <v>0</v>
      </c>
    </row>
    <row r="477" spans="1:8" s="88" customFormat="1" ht="30" customHeight="1" x14ac:dyDescent="0.2">
      <c r="A477" s="103" t="s">
        <v>179</v>
      </c>
      <c r="B477" s="81" t="s">
        <v>515</v>
      </c>
      <c r="C477" s="82" t="s">
        <v>180</v>
      </c>
      <c r="D477" s="83" t="s">
        <v>181</v>
      </c>
      <c r="E477" s="84"/>
      <c r="F477" s="90"/>
      <c r="G477" s="91">
        <v>0</v>
      </c>
      <c r="H477" s="87"/>
    </row>
    <row r="478" spans="1:8" s="88" customFormat="1" ht="30" customHeight="1" x14ac:dyDescent="0.2">
      <c r="A478" s="103" t="s">
        <v>289</v>
      </c>
      <c r="B478" s="92" t="s">
        <v>31</v>
      </c>
      <c r="C478" s="82" t="s">
        <v>290</v>
      </c>
      <c r="D478" s="83" t="s">
        <v>2</v>
      </c>
      <c r="E478" s="84" t="s">
        <v>47</v>
      </c>
      <c r="F478" s="85">
        <v>110</v>
      </c>
      <c r="G478" s="86"/>
      <c r="H478" s="87">
        <f t="shared" ref="H478" si="98">ROUND(G478*F478,2)</f>
        <v>0</v>
      </c>
    </row>
    <row r="479" spans="1:8" s="88" customFormat="1" ht="30" customHeight="1" x14ac:dyDescent="0.2">
      <c r="A479" s="103" t="s">
        <v>182</v>
      </c>
      <c r="B479" s="81" t="s">
        <v>516</v>
      </c>
      <c r="C479" s="82" t="s">
        <v>183</v>
      </c>
      <c r="D479" s="83" t="s">
        <v>181</v>
      </c>
      <c r="E479" s="84"/>
      <c r="F479" s="90"/>
      <c r="G479" s="91">
        <v>0</v>
      </c>
      <c r="H479" s="87"/>
    </row>
    <row r="480" spans="1:8" s="88" customFormat="1" ht="33" customHeight="1" x14ac:dyDescent="0.2">
      <c r="A480" s="103" t="s">
        <v>291</v>
      </c>
      <c r="B480" s="92" t="s">
        <v>31</v>
      </c>
      <c r="C480" s="82" t="s">
        <v>185</v>
      </c>
      <c r="D480" s="83" t="s">
        <v>101</v>
      </c>
      <c r="E480" s="84" t="s">
        <v>47</v>
      </c>
      <c r="F480" s="85">
        <v>90</v>
      </c>
      <c r="G480" s="86"/>
      <c r="H480" s="87">
        <f>ROUND(G480*F480,2)</f>
        <v>0</v>
      </c>
    </row>
    <row r="481" spans="1:8" s="88" customFormat="1" ht="33" customHeight="1" x14ac:dyDescent="0.2">
      <c r="A481" s="103" t="s">
        <v>380</v>
      </c>
      <c r="B481" s="92" t="s">
        <v>38</v>
      </c>
      <c r="C481" s="82" t="s">
        <v>294</v>
      </c>
      <c r="D481" s="83" t="s">
        <v>381</v>
      </c>
      <c r="E481" s="84" t="s">
        <v>47</v>
      </c>
      <c r="F481" s="85">
        <v>20</v>
      </c>
      <c r="G481" s="86"/>
      <c r="H481" s="87">
        <f t="shared" ref="H481" si="99">ROUND(G481*F481,2)</f>
        <v>0</v>
      </c>
    </row>
    <row r="482" spans="1:8" s="88" customFormat="1" ht="30" customHeight="1" x14ac:dyDescent="0.2">
      <c r="A482" s="103" t="s">
        <v>99</v>
      </c>
      <c r="B482" s="81" t="s">
        <v>517</v>
      </c>
      <c r="C482" s="82" t="s">
        <v>49</v>
      </c>
      <c r="D482" s="83" t="s">
        <v>181</v>
      </c>
      <c r="E482" s="84"/>
      <c r="F482" s="90"/>
      <c r="G482" s="91">
        <v>0</v>
      </c>
      <c r="H482" s="87"/>
    </row>
    <row r="483" spans="1:8" s="88" customFormat="1" ht="33" customHeight="1" x14ac:dyDescent="0.2">
      <c r="A483" s="103" t="s">
        <v>231</v>
      </c>
      <c r="B483" s="92" t="s">
        <v>31</v>
      </c>
      <c r="C483" s="82" t="s">
        <v>642</v>
      </c>
      <c r="D483" s="83" t="s">
        <v>232</v>
      </c>
      <c r="E483" s="84"/>
      <c r="F483" s="90"/>
      <c r="G483" s="87">
        <v>0</v>
      </c>
      <c r="H483" s="87"/>
    </row>
    <row r="484" spans="1:8" s="88" customFormat="1" ht="30" customHeight="1" x14ac:dyDescent="0.2">
      <c r="A484" s="103" t="s">
        <v>648</v>
      </c>
      <c r="B484" s="104" t="s">
        <v>96</v>
      </c>
      <c r="C484" s="82" t="s">
        <v>235</v>
      </c>
      <c r="D484" s="83"/>
      <c r="E484" s="84" t="s">
        <v>47</v>
      </c>
      <c r="F484" s="85">
        <v>5</v>
      </c>
      <c r="G484" s="86"/>
      <c r="H484" s="87">
        <f>ROUND(G484*F484,2)</f>
        <v>0</v>
      </c>
    </row>
    <row r="485" spans="1:8" s="88" customFormat="1" ht="30" customHeight="1" x14ac:dyDescent="0.2">
      <c r="A485" s="103" t="s">
        <v>649</v>
      </c>
      <c r="B485" s="104" t="s">
        <v>97</v>
      </c>
      <c r="C485" s="82" t="s">
        <v>274</v>
      </c>
      <c r="D485" s="83"/>
      <c r="E485" s="84" t="s">
        <v>47</v>
      </c>
      <c r="F485" s="85">
        <v>95</v>
      </c>
      <c r="G485" s="86"/>
      <c r="H485" s="87">
        <f>ROUND(G485*F485,2)</f>
        <v>0</v>
      </c>
    </row>
    <row r="486" spans="1:8" s="88" customFormat="1" ht="30" customHeight="1" x14ac:dyDescent="0.2">
      <c r="A486" s="103" t="s">
        <v>650</v>
      </c>
      <c r="B486" s="104" t="s">
        <v>275</v>
      </c>
      <c r="C486" s="82" t="s">
        <v>276</v>
      </c>
      <c r="D486" s="83" t="s">
        <v>2</v>
      </c>
      <c r="E486" s="84" t="s">
        <v>47</v>
      </c>
      <c r="F486" s="85">
        <v>860</v>
      </c>
      <c r="G486" s="86"/>
      <c r="H486" s="87">
        <f>ROUND(G486*F486,2)</f>
        <v>0</v>
      </c>
    </row>
    <row r="487" spans="1:8" s="88" customFormat="1" ht="30" customHeight="1" x14ac:dyDescent="0.2">
      <c r="A487" s="103" t="s">
        <v>293</v>
      </c>
      <c r="B487" s="92" t="s">
        <v>38</v>
      </c>
      <c r="C487" s="82" t="s">
        <v>294</v>
      </c>
      <c r="D487" s="83" t="s">
        <v>102</v>
      </c>
      <c r="E487" s="84" t="s">
        <v>47</v>
      </c>
      <c r="F487" s="85">
        <v>85</v>
      </c>
      <c r="G487" s="86"/>
      <c r="H487" s="87">
        <f t="shared" ref="H487:H488" si="100">ROUND(G487*F487,2)</f>
        <v>0</v>
      </c>
    </row>
    <row r="488" spans="1:8" s="88" customFormat="1" ht="33" customHeight="1" x14ac:dyDescent="0.2">
      <c r="A488" s="103" t="s">
        <v>186</v>
      </c>
      <c r="B488" s="81" t="s">
        <v>518</v>
      </c>
      <c r="C488" s="82" t="s">
        <v>187</v>
      </c>
      <c r="D488" s="83" t="s">
        <v>188</v>
      </c>
      <c r="E488" s="84" t="s">
        <v>30</v>
      </c>
      <c r="F488" s="85">
        <v>5</v>
      </c>
      <c r="G488" s="86"/>
      <c r="H488" s="87">
        <f t="shared" si="100"/>
        <v>0</v>
      </c>
    </row>
    <row r="489" spans="1:8" s="88" customFormat="1" ht="30" customHeight="1" x14ac:dyDescent="0.2">
      <c r="A489" s="103" t="s">
        <v>151</v>
      </c>
      <c r="B489" s="81" t="s">
        <v>519</v>
      </c>
      <c r="C489" s="82" t="s">
        <v>152</v>
      </c>
      <c r="D489" s="83" t="s">
        <v>277</v>
      </c>
      <c r="F489" s="90"/>
      <c r="G489" s="91">
        <v>0</v>
      </c>
      <c r="H489" s="87"/>
    </row>
    <row r="490" spans="1:8" s="88" customFormat="1" ht="30" customHeight="1" x14ac:dyDescent="0.2">
      <c r="A490" s="103" t="s">
        <v>189</v>
      </c>
      <c r="B490" s="92" t="s">
        <v>31</v>
      </c>
      <c r="C490" s="82" t="s">
        <v>190</v>
      </c>
      <c r="D490" s="83"/>
      <c r="E490" s="84"/>
      <c r="F490" s="90"/>
      <c r="G490" s="91">
        <v>0</v>
      </c>
      <c r="H490" s="87"/>
    </row>
    <row r="491" spans="1:8" s="88" customFormat="1" ht="30" customHeight="1" x14ac:dyDescent="0.2">
      <c r="A491" s="103" t="s">
        <v>153</v>
      </c>
      <c r="B491" s="104" t="s">
        <v>96</v>
      </c>
      <c r="C491" s="82" t="s">
        <v>113</v>
      </c>
      <c r="D491" s="83"/>
      <c r="E491" s="84" t="s">
        <v>32</v>
      </c>
      <c r="F491" s="85">
        <v>1430</v>
      </c>
      <c r="G491" s="86"/>
      <c r="H491" s="87">
        <f>ROUND(G491*F491,2)</f>
        <v>0</v>
      </c>
    </row>
    <row r="492" spans="1:8" s="88" customFormat="1" ht="30" customHeight="1" x14ac:dyDescent="0.2">
      <c r="A492" s="103" t="s">
        <v>154</v>
      </c>
      <c r="B492" s="92" t="s">
        <v>38</v>
      </c>
      <c r="C492" s="82" t="s">
        <v>64</v>
      </c>
      <c r="D492" s="83"/>
      <c r="E492" s="84"/>
      <c r="F492" s="90"/>
      <c r="G492" s="91">
        <v>0</v>
      </c>
      <c r="H492" s="87"/>
    </row>
    <row r="493" spans="1:8" s="88" customFormat="1" ht="30" customHeight="1" x14ac:dyDescent="0.2">
      <c r="A493" s="103" t="s">
        <v>155</v>
      </c>
      <c r="B493" s="104" t="s">
        <v>96</v>
      </c>
      <c r="C493" s="82" t="s">
        <v>113</v>
      </c>
      <c r="D493" s="83"/>
      <c r="E493" s="84" t="s">
        <v>32</v>
      </c>
      <c r="F493" s="85">
        <v>160</v>
      </c>
      <c r="G493" s="86"/>
      <c r="H493" s="87">
        <f>ROUND(G493*F493,2)</f>
        <v>0</v>
      </c>
    </row>
    <row r="494" spans="1:8" s="88" customFormat="1" ht="30" customHeight="1" x14ac:dyDescent="0.2">
      <c r="A494" s="103" t="s">
        <v>520</v>
      </c>
      <c r="B494" s="81" t="s">
        <v>521</v>
      </c>
      <c r="C494" s="82" t="s">
        <v>522</v>
      </c>
      <c r="D494" s="83" t="s">
        <v>277</v>
      </c>
      <c r="E494" s="84" t="s">
        <v>30</v>
      </c>
      <c r="F494" s="85">
        <v>5</v>
      </c>
      <c r="G494" s="86"/>
      <c r="H494" s="87">
        <f>ROUND(G494*F494,2)</f>
        <v>0</v>
      </c>
    </row>
    <row r="495" spans="1:8" s="88" customFormat="1" ht="30" customHeight="1" x14ac:dyDescent="0.2">
      <c r="A495" s="103" t="s">
        <v>103</v>
      </c>
      <c r="B495" s="81" t="s">
        <v>523</v>
      </c>
      <c r="C495" s="82" t="s">
        <v>105</v>
      </c>
      <c r="D495" s="83" t="s">
        <v>191</v>
      </c>
      <c r="E495" s="84"/>
      <c r="F495" s="90"/>
      <c r="G495" s="91">
        <v>0</v>
      </c>
      <c r="H495" s="87"/>
    </row>
    <row r="496" spans="1:8" s="88" customFormat="1" ht="30" customHeight="1" x14ac:dyDescent="0.2">
      <c r="A496" s="103" t="s">
        <v>106</v>
      </c>
      <c r="B496" s="92" t="s">
        <v>31</v>
      </c>
      <c r="C496" s="82" t="s">
        <v>192</v>
      </c>
      <c r="D496" s="83" t="s">
        <v>2</v>
      </c>
      <c r="E496" s="84" t="s">
        <v>30</v>
      </c>
      <c r="F496" s="85">
        <v>150</v>
      </c>
      <c r="G496" s="86"/>
      <c r="H496" s="87">
        <f t="shared" ref="H496" si="101">ROUND(G496*F496,2)</f>
        <v>0</v>
      </c>
    </row>
    <row r="497" spans="1:10" s="119" customFormat="1" ht="30" customHeight="1" x14ac:dyDescent="0.2">
      <c r="A497" s="113" t="s">
        <v>278</v>
      </c>
      <c r="B497" s="81" t="s">
        <v>524</v>
      </c>
      <c r="C497" s="114" t="s">
        <v>279</v>
      </c>
      <c r="D497" s="115" t="s">
        <v>630</v>
      </c>
      <c r="E497" s="116" t="s">
        <v>30</v>
      </c>
      <c r="F497" s="85">
        <v>700</v>
      </c>
      <c r="G497" s="117"/>
      <c r="H497" s="118">
        <f>ROUND(G497*F497,2)</f>
        <v>0</v>
      </c>
    </row>
    <row r="498" spans="1:10" s="88" customFormat="1" ht="30" customHeight="1" x14ac:dyDescent="0.2">
      <c r="A498" s="103" t="s">
        <v>107</v>
      </c>
      <c r="B498" s="81" t="s">
        <v>525</v>
      </c>
      <c r="C498" s="82" t="s">
        <v>109</v>
      </c>
      <c r="D498" s="83" t="s">
        <v>156</v>
      </c>
      <c r="E498" s="84" t="s">
        <v>37</v>
      </c>
      <c r="F498" s="85">
        <v>12</v>
      </c>
      <c r="G498" s="86"/>
      <c r="H498" s="87">
        <f>ROUND(G498*F498,2)</f>
        <v>0</v>
      </c>
    </row>
    <row r="499" spans="1:10" ht="33" customHeight="1" x14ac:dyDescent="0.2">
      <c r="A499" s="21"/>
      <c r="B499" s="7"/>
      <c r="C499" s="35" t="s">
        <v>20</v>
      </c>
      <c r="D499" s="11"/>
      <c r="E499" s="9"/>
      <c r="F499" s="9"/>
      <c r="G499" s="21"/>
      <c r="H499" s="24"/>
    </row>
    <row r="500" spans="1:10" ht="33" customHeight="1" x14ac:dyDescent="0.2">
      <c r="A500" s="21"/>
      <c r="B500" s="7"/>
      <c r="C500" s="35" t="s">
        <v>21</v>
      </c>
      <c r="D500" s="11"/>
      <c r="E500" s="10"/>
      <c r="F500" s="9"/>
      <c r="G500" s="21"/>
      <c r="H500" s="24"/>
    </row>
    <row r="501" spans="1:10" s="88" customFormat="1" ht="30" customHeight="1" x14ac:dyDescent="0.2">
      <c r="A501" s="80" t="s">
        <v>50</v>
      </c>
      <c r="B501" s="105" t="s">
        <v>526</v>
      </c>
      <c r="C501" s="106" t="s">
        <v>51</v>
      </c>
      <c r="D501" s="107" t="s">
        <v>115</v>
      </c>
      <c r="E501" s="108" t="s">
        <v>47</v>
      </c>
      <c r="F501" s="109">
        <v>1725</v>
      </c>
      <c r="G501" s="110"/>
      <c r="H501" s="111">
        <f>ROUND(G501*F501,2)</f>
        <v>0</v>
      </c>
    </row>
    <row r="502" spans="1:10" ht="36" customHeight="1" x14ac:dyDescent="0.2">
      <c r="A502" s="21"/>
      <c r="B502" s="7"/>
      <c r="C502" s="35" t="s">
        <v>22</v>
      </c>
      <c r="D502" s="11"/>
      <c r="E502" s="10"/>
      <c r="F502" s="9"/>
      <c r="G502" s="21"/>
      <c r="H502" s="24"/>
    </row>
    <row r="503" spans="1:10" s="88" customFormat="1" ht="30" customHeight="1" x14ac:dyDescent="0.2">
      <c r="A503" s="80" t="s">
        <v>325</v>
      </c>
      <c r="B503" s="81" t="s">
        <v>527</v>
      </c>
      <c r="C503" s="82" t="s">
        <v>327</v>
      </c>
      <c r="D503" s="83" t="s">
        <v>117</v>
      </c>
      <c r="E503" s="84"/>
      <c r="F503" s="120"/>
      <c r="G503" s="91">
        <v>0</v>
      </c>
      <c r="H503" s="121"/>
    </row>
    <row r="504" spans="1:10" s="88" customFormat="1" ht="30" customHeight="1" x14ac:dyDescent="0.2">
      <c r="A504" s="80" t="s">
        <v>328</v>
      </c>
      <c r="B504" s="92" t="s">
        <v>31</v>
      </c>
      <c r="C504" s="82" t="s">
        <v>329</v>
      </c>
      <c r="D504" s="83"/>
      <c r="E504" s="84" t="s">
        <v>37</v>
      </c>
      <c r="F504" s="85">
        <v>1</v>
      </c>
      <c r="G504" s="86"/>
      <c r="H504" s="87">
        <f>ROUND(G504*F504,2)</f>
        <v>0</v>
      </c>
    </row>
    <row r="505" spans="1:10" s="88" customFormat="1" ht="30" customHeight="1" x14ac:dyDescent="0.2">
      <c r="A505" s="80" t="s">
        <v>528</v>
      </c>
      <c r="B505" s="81" t="s">
        <v>529</v>
      </c>
      <c r="C505" s="82" t="s">
        <v>530</v>
      </c>
      <c r="D505" s="83" t="s">
        <v>117</v>
      </c>
      <c r="E505" s="84"/>
      <c r="F505" s="120"/>
      <c r="G505" s="91">
        <v>0</v>
      </c>
      <c r="H505" s="121"/>
    </row>
    <row r="506" spans="1:10" s="88" customFormat="1" ht="30" customHeight="1" x14ac:dyDescent="0.2">
      <c r="A506" s="80" t="s">
        <v>531</v>
      </c>
      <c r="B506" s="92" t="s">
        <v>31</v>
      </c>
      <c r="C506" s="82" t="s">
        <v>142</v>
      </c>
      <c r="D506" s="83"/>
      <c r="E506" s="84" t="s">
        <v>37</v>
      </c>
      <c r="F506" s="85">
        <v>1</v>
      </c>
      <c r="G506" s="86"/>
      <c r="H506" s="87">
        <f>ROUND(G506*F506,2)</f>
        <v>0</v>
      </c>
    </row>
    <row r="507" spans="1:10" s="123" customFormat="1" ht="30" customHeight="1" x14ac:dyDescent="0.2">
      <c r="A507" s="80" t="s">
        <v>70</v>
      </c>
      <c r="B507" s="81" t="s">
        <v>532</v>
      </c>
      <c r="C507" s="180" t="s">
        <v>193</v>
      </c>
      <c r="D507" s="131" t="s">
        <v>195</v>
      </c>
      <c r="E507" s="84"/>
      <c r="F507" s="120"/>
      <c r="G507" s="91">
        <v>0</v>
      </c>
      <c r="H507" s="121"/>
      <c r="I507" s="88"/>
    </row>
    <row r="508" spans="1:10" s="88" customFormat="1" ht="33" customHeight="1" x14ac:dyDescent="0.2">
      <c r="A508" s="80" t="s">
        <v>71</v>
      </c>
      <c r="B508" s="92" t="s">
        <v>31</v>
      </c>
      <c r="C508" s="130" t="s">
        <v>233</v>
      </c>
      <c r="D508" s="83"/>
      <c r="E508" s="84" t="s">
        <v>37</v>
      </c>
      <c r="F508" s="85">
        <v>5</v>
      </c>
      <c r="G508" s="86"/>
      <c r="H508" s="87">
        <f t="shared" ref="H508:H511" si="102">ROUND(G508*F508,2)</f>
        <v>0</v>
      </c>
    </row>
    <row r="509" spans="1:10" s="88" customFormat="1" ht="33" customHeight="1" x14ac:dyDescent="0.2">
      <c r="A509" s="80" t="s">
        <v>72</v>
      </c>
      <c r="B509" s="92" t="s">
        <v>38</v>
      </c>
      <c r="C509" s="130" t="s">
        <v>234</v>
      </c>
      <c r="D509" s="83"/>
      <c r="E509" s="84" t="s">
        <v>37</v>
      </c>
      <c r="F509" s="85">
        <v>5</v>
      </c>
      <c r="G509" s="86"/>
      <c r="H509" s="87">
        <f t="shared" si="102"/>
        <v>0</v>
      </c>
    </row>
    <row r="510" spans="1:10" s="88" customFormat="1" ht="30" customHeight="1" x14ac:dyDescent="0.2">
      <c r="A510" s="80" t="s">
        <v>533</v>
      </c>
      <c r="B510" s="92" t="s">
        <v>48</v>
      </c>
      <c r="C510" s="130" t="s">
        <v>534</v>
      </c>
      <c r="D510" s="83"/>
      <c r="E510" s="84" t="s">
        <v>37</v>
      </c>
      <c r="F510" s="85">
        <v>11</v>
      </c>
      <c r="G510" s="86"/>
      <c r="H510" s="87">
        <f t="shared" si="102"/>
        <v>0</v>
      </c>
    </row>
    <row r="511" spans="1:10" s="88" customFormat="1" ht="30" customHeight="1" x14ac:dyDescent="0.2">
      <c r="A511" s="80" t="s">
        <v>535</v>
      </c>
      <c r="B511" s="92" t="s">
        <v>56</v>
      </c>
      <c r="C511" s="130" t="s">
        <v>536</v>
      </c>
      <c r="D511" s="83"/>
      <c r="E511" s="84" t="s">
        <v>37</v>
      </c>
      <c r="F511" s="85">
        <v>11</v>
      </c>
      <c r="G511" s="86"/>
      <c r="H511" s="87">
        <f t="shared" si="102"/>
        <v>0</v>
      </c>
    </row>
    <row r="512" spans="1:10" s="101" customFormat="1" ht="33" customHeight="1" x14ac:dyDescent="0.2">
      <c r="A512" s="149" t="s">
        <v>634</v>
      </c>
      <c r="B512" s="150" t="s">
        <v>537</v>
      </c>
      <c r="C512" s="192" t="s">
        <v>635</v>
      </c>
      <c r="D512" s="96" t="s">
        <v>117</v>
      </c>
      <c r="E512" s="97"/>
      <c r="F512" s="193"/>
      <c r="G512" s="187"/>
      <c r="H512" s="194"/>
      <c r="I512" s="100"/>
      <c r="J512" s="144"/>
    </row>
    <row r="513" spans="1:10" s="101" customFormat="1" ht="30" customHeight="1" x14ac:dyDescent="0.2">
      <c r="A513" s="149" t="s">
        <v>636</v>
      </c>
      <c r="B513" s="94" t="s">
        <v>31</v>
      </c>
      <c r="C513" s="192" t="s">
        <v>637</v>
      </c>
      <c r="D513" s="96"/>
      <c r="E513" s="97" t="s">
        <v>37</v>
      </c>
      <c r="F513" s="189">
        <v>3</v>
      </c>
      <c r="G513" s="63"/>
      <c r="H513" s="99">
        <f t="shared" ref="H513" si="103">ROUND(G513*F513,2)</f>
        <v>0</v>
      </c>
      <c r="I513" s="100"/>
      <c r="J513" s="144"/>
    </row>
    <row r="514" spans="1:10" ht="33" customHeight="1" x14ac:dyDescent="0.2">
      <c r="A514" s="21"/>
      <c r="B514" s="13"/>
      <c r="C514" s="35" t="s">
        <v>23</v>
      </c>
      <c r="D514" s="11"/>
      <c r="E514" s="10"/>
      <c r="F514" s="9"/>
      <c r="G514" s="21"/>
      <c r="H514" s="24"/>
    </row>
    <row r="515" spans="1:10" s="88" customFormat="1" ht="33" customHeight="1" x14ac:dyDescent="0.2">
      <c r="A515" s="80" t="s">
        <v>52</v>
      </c>
      <c r="B515" s="81" t="s">
        <v>539</v>
      </c>
      <c r="C515" s="130" t="s">
        <v>194</v>
      </c>
      <c r="D515" s="131" t="s">
        <v>195</v>
      </c>
      <c r="E515" s="84" t="s">
        <v>37</v>
      </c>
      <c r="F515" s="85">
        <v>17</v>
      </c>
      <c r="G515" s="86"/>
      <c r="H515" s="87">
        <f>ROUND(G515*F515,2)</f>
        <v>0</v>
      </c>
    </row>
    <row r="516" spans="1:10" s="88" customFormat="1" ht="30" customHeight="1" x14ac:dyDescent="0.2">
      <c r="A516" s="80" t="s">
        <v>65</v>
      </c>
      <c r="B516" s="81" t="s">
        <v>540</v>
      </c>
      <c r="C516" s="82" t="s">
        <v>73</v>
      </c>
      <c r="D516" s="83" t="s">
        <v>117</v>
      </c>
      <c r="E516" s="84"/>
      <c r="F516" s="120"/>
      <c r="G516" s="87">
        <v>0</v>
      </c>
      <c r="H516" s="121"/>
    </row>
    <row r="517" spans="1:10" s="88" customFormat="1" ht="30" customHeight="1" x14ac:dyDescent="0.2">
      <c r="A517" s="80" t="s">
        <v>74</v>
      </c>
      <c r="B517" s="92" t="s">
        <v>31</v>
      </c>
      <c r="C517" s="82" t="s">
        <v>128</v>
      </c>
      <c r="D517" s="83"/>
      <c r="E517" s="84" t="s">
        <v>66</v>
      </c>
      <c r="F517" s="85">
        <v>1.5</v>
      </c>
      <c r="G517" s="86"/>
      <c r="H517" s="87">
        <f>ROUND(G517*F517,2)</f>
        <v>0</v>
      </c>
    </row>
    <row r="518" spans="1:10" s="88" customFormat="1" ht="30" customHeight="1" x14ac:dyDescent="0.2">
      <c r="A518" s="80" t="s">
        <v>53</v>
      </c>
      <c r="B518" s="81" t="s">
        <v>541</v>
      </c>
      <c r="C518" s="130" t="s">
        <v>196</v>
      </c>
      <c r="D518" s="131" t="s">
        <v>195</v>
      </c>
      <c r="E518" s="84"/>
      <c r="F518" s="120"/>
      <c r="G518" s="91">
        <v>0</v>
      </c>
      <c r="H518" s="121"/>
    </row>
    <row r="519" spans="1:10" s="88" customFormat="1" ht="30" customHeight="1" x14ac:dyDescent="0.2">
      <c r="A519" s="80" t="s">
        <v>159</v>
      </c>
      <c r="B519" s="92" t="s">
        <v>31</v>
      </c>
      <c r="C519" s="82" t="s">
        <v>160</v>
      </c>
      <c r="D519" s="83"/>
      <c r="E519" s="84" t="s">
        <v>37</v>
      </c>
      <c r="F519" s="85">
        <v>1</v>
      </c>
      <c r="G519" s="86"/>
      <c r="H519" s="87">
        <f>ROUND(G519*F519,2)</f>
        <v>0</v>
      </c>
    </row>
    <row r="520" spans="1:10" s="88" customFormat="1" ht="30" customHeight="1" x14ac:dyDescent="0.2">
      <c r="A520" s="80" t="s">
        <v>54</v>
      </c>
      <c r="B520" s="92" t="s">
        <v>38</v>
      </c>
      <c r="C520" s="82" t="s">
        <v>130</v>
      </c>
      <c r="D520" s="83"/>
      <c r="E520" s="84" t="s">
        <v>37</v>
      </c>
      <c r="F520" s="85">
        <v>5</v>
      </c>
      <c r="G520" s="86"/>
      <c r="H520" s="87">
        <f>ROUND(G520*F520,2)</f>
        <v>0</v>
      </c>
    </row>
    <row r="521" spans="1:10" s="88" customFormat="1" ht="30" customHeight="1" x14ac:dyDescent="0.2">
      <c r="A521" s="80" t="s">
        <v>161</v>
      </c>
      <c r="B521" s="92" t="s">
        <v>48</v>
      </c>
      <c r="C521" s="82" t="s">
        <v>162</v>
      </c>
      <c r="D521" s="83"/>
      <c r="E521" s="84" t="s">
        <v>37</v>
      </c>
      <c r="F521" s="85">
        <v>1</v>
      </c>
      <c r="G521" s="86"/>
      <c r="H521" s="87">
        <f>ROUND(G521*F521,2)</f>
        <v>0</v>
      </c>
    </row>
    <row r="522" spans="1:10" s="88" customFormat="1" ht="30" customHeight="1" x14ac:dyDescent="0.2">
      <c r="A522" s="80" t="s">
        <v>55</v>
      </c>
      <c r="B522" s="92" t="s">
        <v>56</v>
      </c>
      <c r="C522" s="82" t="s">
        <v>148</v>
      </c>
      <c r="D522" s="83"/>
      <c r="E522" s="84" t="s">
        <v>37</v>
      </c>
      <c r="F522" s="85">
        <v>1</v>
      </c>
      <c r="G522" s="86"/>
      <c r="H522" s="87">
        <f>ROUND(G522*F522,2)</f>
        <v>0</v>
      </c>
    </row>
    <row r="523" spans="1:10" s="88" customFormat="1" ht="30" customHeight="1" x14ac:dyDescent="0.2">
      <c r="A523" s="80" t="s">
        <v>67</v>
      </c>
      <c r="B523" s="81" t="s">
        <v>542</v>
      </c>
      <c r="C523" s="82" t="s">
        <v>75</v>
      </c>
      <c r="D523" s="131" t="s">
        <v>195</v>
      </c>
      <c r="E523" s="84" t="s">
        <v>37</v>
      </c>
      <c r="F523" s="85">
        <v>8</v>
      </c>
      <c r="G523" s="86"/>
      <c r="H523" s="87">
        <f t="shared" ref="H523:H525" si="104">ROUND(G523*F523,2)</f>
        <v>0</v>
      </c>
    </row>
    <row r="524" spans="1:10" s="88" customFormat="1" ht="30" customHeight="1" x14ac:dyDescent="0.2">
      <c r="A524" s="80" t="s">
        <v>68</v>
      </c>
      <c r="B524" s="81" t="s">
        <v>543</v>
      </c>
      <c r="C524" s="82" t="s">
        <v>76</v>
      </c>
      <c r="D524" s="131" t="s">
        <v>195</v>
      </c>
      <c r="E524" s="84" t="s">
        <v>37</v>
      </c>
      <c r="F524" s="85">
        <v>5</v>
      </c>
      <c r="G524" s="86"/>
      <c r="H524" s="87">
        <f t="shared" si="104"/>
        <v>0</v>
      </c>
    </row>
    <row r="525" spans="1:10" s="88" customFormat="1" ht="30" customHeight="1" x14ac:dyDescent="0.2">
      <c r="A525" s="80" t="s">
        <v>69</v>
      </c>
      <c r="B525" s="81" t="s">
        <v>544</v>
      </c>
      <c r="C525" s="82" t="s">
        <v>77</v>
      </c>
      <c r="D525" s="131" t="s">
        <v>195</v>
      </c>
      <c r="E525" s="84" t="s">
        <v>37</v>
      </c>
      <c r="F525" s="85">
        <v>1</v>
      </c>
      <c r="G525" s="86"/>
      <c r="H525" s="87">
        <f t="shared" si="104"/>
        <v>0</v>
      </c>
    </row>
    <row r="526" spans="1:10" s="88" customFormat="1" ht="30" customHeight="1" x14ac:dyDescent="0.2">
      <c r="A526" s="133" t="s">
        <v>226</v>
      </c>
      <c r="B526" s="105" t="s">
        <v>545</v>
      </c>
      <c r="C526" s="181" t="s">
        <v>228</v>
      </c>
      <c r="D526" s="182" t="s">
        <v>195</v>
      </c>
      <c r="E526" s="183" t="s">
        <v>37</v>
      </c>
      <c r="F526" s="109">
        <v>1</v>
      </c>
      <c r="G526" s="184"/>
      <c r="H526" s="185">
        <f>ROUND(G526*F526,2)</f>
        <v>0</v>
      </c>
    </row>
    <row r="527" spans="1:10" ht="33" customHeight="1" x14ac:dyDescent="0.2">
      <c r="A527" s="21"/>
      <c r="B527" s="17"/>
      <c r="C527" s="35" t="s">
        <v>24</v>
      </c>
      <c r="D527" s="11"/>
      <c r="E527" s="8"/>
      <c r="F527" s="11"/>
      <c r="G527" s="21"/>
      <c r="H527" s="24"/>
    </row>
    <row r="528" spans="1:10" s="88" customFormat="1" ht="30" customHeight="1" x14ac:dyDescent="0.2">
      <c r="A528" s="103" t="s">
        <v>57</v>
      </c>
      <c r="B528" s="81" t="s">
        <v>546</v>
      </c>
      <c r="C528" s="82" t="s">
        <v>58</v>
      </c>
      <c r="D528" s="83" t="s">
        <v>135</v>
      </c>
      <c r="E528" s="84"/>
      <c r="F528" s="90"/>
      <c r="G528" s="91">
        <v>0</v>
      </c>
      <c r="H528" s="87"/>
    </row>
    <row r="529" spans="1:58" s="88" customFormat="1" ht="30" customHeight="1" x14ac:dyDescent="0.2">
      <c r="A529" s="103" t="s">
        <v>136</v>
      </c>
      <c r="B529" s="92" t="s">
        <v>31</v>
      </c>
      <c r="C529" s="82" t="s">
        <v>137</v>
      </c>
      <c r="D529" s="83"/>
      <c r="E529" s="84" t="s">
        <v>30</v>
      </c>
      <c r="F529" s="85">
        <v>500</v>
      </c>
      <c r="G529" s="86"/>
      <c r="H529" s="87">
        <f>ROUND(G529*F529,2)</f>
        <v>0</v>
      </c>
    </row>
    <row r="530" spans="1:58" s="88" customFormat="1" ht="30" customHeight="1" x14ac:dyDescent="0.2">
      <c r="A530" s="103" t="s">
        <v>59</v>
      </c>
      <c r="B530" s="92" t="s">
        <v>38</v>
      </c>
      <c r="C530" s="82" t="s">
        <v>138</v>
      </c>
      <c r="D530" s="83"/>
      <c r="E530" s="84" t="s">
        <v>30</v>
      </c>
      <c r="F530" s="85">
        <v>3260</v>
      </c>
      <c r="G530" s="86"/>
      <c r="H530" s="87">
        <f>ROUND(G530*F530,2)</f>
        <v>0</v>
      </c>
    </row>
    <row r="531" spans="1:58" ht="33" customHeight="1" x14ac:dyDescent="0.2">
      <c r="A531" s="21"/>
      <c r="B531" s="6"/>
      <c r="C531" s="35" t="s">
        <v>25</v>
      </c>
      <c r="D531" s="11"/>
      <c r="E531" s="10"/>
      <c r="F531" s="9"/>
      <c r="G531" s="21"/>
      <c r="H531" s="24"/>
    </row>
    <row r="532" spans="1:58" s="88" customFormat="1" ht="30" customHeight="1" x14ac:dyDescent="0.2">
      <c r="A532" s="103"/>
      <c r="B532" s="81" t="s">
        <v>547</v>
      </c>
      <c r="C532" s="82" t="s">
        <v>348</v>
      </c>
      <c r="D532" s="83" t="s">
        <v>632</v>
      </c>
      <c r="E532" s="84" t="s">
        <v>349</v>
      </c>
      <c r="F532" s="85">
        <v>4</v>
      </c>
      <c r="G532" s="86"/>
      <c r="H532" s="87">
        <f t="shared" ref="H532:H534" si="105">ROUND(G532*F532,2)</f>
        <v>0</v>
      </c>
      <c r="J532" s="161"/>
      <c r="K532" s="161"/>
      <c r="AX532" s="147">
        <f>IF(ISNUMBER(SEARCH(".",B532)),1,(IF(ISNUMBER(SEARCH("i)",B532)),2,(IF(ISNUMBER(SEARCH("v)",B532)),2,(IF(ISNUMBER(SEARCH("x)",B532)),2,(IF(ISNUMBER(SEARCH(")",B532)),3,0)))))))))</f>
        <v>1</v>
      </c>
      <c r="AY532" s="147">
        <f>IF(ISBLANK(B532),AY531,IF(AX532=0,B532,AY531))</f>
        <v>0</v>
      </c>
      <c r="AZ532" s="147">
        <f t="shared" ref="AZ532" si="106">IF(AX532=1,1+AZ531,IF(AX532=0,AZ531,IF(AX532&gt;1,AZ531,0)))</f>
        <v>1</v>
      </c>
      <c r="BA532" s="147">
        <f t="shared" ref="BA532" si="107">IF(AX532=2,1+BA531,IF(AX532=3,BA531,0))</f>
        <v>0</v>
      </c>
      <c r="BB532" s="147" t="str">
        <f t="shared" ref="BB532:BB534" si="108">IF(ISNUMBER(BA532),LOWER(ROMAN(BA532)),"")</f>
        <v/>
      </c>
      <c r="BC532" s="147">
        <f t="shared" ref="BC532" si="109">IF(AX532=3,1+BC531,0)</f>
        <v>0</v>
      </c>
      <c r="BD532" s="147" t="str">
        <f t="shared" ref="BD532:BD534" si="110">IF(BC532&gt;0,LOWER(MID("ABCDEFGHIJKLMNOPQRSTUVWXYZ",BC532,1)),"")</f>
        <v/>
      </c>
      <c r="BE532" s="147" t="str">
        <f>IF(ISBLANK(B532),"",IF(AX532=0,AY532,(IF(AX532=1,CONCATENATE(AY532,".",AZ532),IF(AX532=2,BB532&amp;")",IF(AX532=3,BD532&amp;")","?"))))))</f>
        <v>0.1</v>
      </c>
      <c r="BF532" s="162"/>
    </row>
    <row r="533" spans="1:58" s="88" customFormat="1" ht="33" customHeight="1" x14ac:dyDescent="0.2">
      <c r="A533" s="103"/>
      <c r="B533" s="81" t="s">
        <v>548</v>
      </c>
      <c r="C533" s="82" t="s">
        <v>197</v>
      </c>
      <c r="D533" s="83" t="s">
        <v>631</v>
      </c>
      <c r="E533" s="84" t="s">
        <v>37</v>
      </c>
      <c r="F533" s="85">
        <v>2</v>
      </c>
      <c r="G533" s="86"/>
      <c r="H533" s="87">
        <f t="shared" si="105"/>
        <v>0</v>
      </c>
      <c r="AX533" s="147">
        <f>IF(ISNUMBER(SEARCH(".",B533)),1,(IF(ISNUMBER(SEARCH("i)",B533)),2,(IF(ISNUMBER(SEARCH("v)",B533)),2,(IF(ISNUMBER(SEARCH("x)",B533)),2,(IF(ISNUMBER(SEARCH(")",B533)),3,0)))))))))</f>
        <v>1</v>
      </c>
      <c r="AY533" s="147">
        <f>IF(ISBLANK(B533),AY531,IF(AX533=0,B533,AY531))</f>
        <v>0</v>
      </c>
      <c r="AZ533" s="147">
        <f>IF(AX533=1,1+AZ531,IF(AX533=0,AZ531,IF(AX533&gt;1,AZ531,0)))</f>
        <v>1</v>
      </c>
      <c r="BA533" s="147">
        <f>IF(AX533=2,1+BA531,IF(AX533=3,BA531,0))</f>
        <v>0</v>
      </c>
      <c r="BB533" s="147" t="str">
        <f t="shared" si="108"/>
        <v/>
      </c>
      <c r="BC533" s="147">
        <f>IF(AX533=3,1+BC531,0)</f>
        <v>0</v>
      </c>
      <c r="BD533" s="147" t="str">
        <f t="shared" si="110"/>
        <v/>
      </c>
      <c r="BE533" s="147" t="str">
        <f>IF(ISBLANK(B533),"",IF(AX533=0,AY533,(IF(AX533=1,CONCATENATE(AY533,".",AZ533),IF(AX533=2,BB533&amp;")",IF(AX533=3,BD533&amp;")","?"))))))</f>
        <v>0.1</v>
      </c>
    </row>
    <row r="534" spans="1:58" s="88" customFormat="1" ht="30" customHeight="1" x14ac:dyDescent="0.2">
      <c r="A534" s="103"/>
      <c r="B534" s="81" t="s">
        <v>549</v>
      </c>
      <c r="C534" s="82" t="s">
        <v>296</v>
      </c>
      <c r="D534" s="83" t="s">
        <v>631</v>
      </c>
      <c r="E534" s="84" t="s">
        <v>47</v>
      </c>
      <c r="F534" s="85">
        <v>5</v>
      </c>
      <c r="G534" s="86"/>
      <c r="H534" s="87">
        <f t="shared" si="105"/>
        <v>0</v>
      </c>
      <c r="AX534" s="147">
        <f>IF(ISNUMBER(SEARCH(".",B534)),1,(IF(ISNUMBER(SEARCH("i)",B534)),2,(IF(ISNUMBER(SEARCH("v)",B534)),2,(IF(ISNUMBER(SEARCH("x)",B534)),2,(IF(ISNUMBER(SEARCH(")",B534)),3,0)))))))))</f>
        <v>1</v>
      </c>
      <c r="AY534" s="147">
        <f>IF(ISBLANK(B534),AY533,IF(AX534=0,B534,AY533))</f>
        <v>0</v>
      </c>
      <c r="AZ534" s="147">
        <f t="shared" ref="AZ534" si="111">IF(AX534=1,1+AZ533,IF(AX534=0,AZ533,IF(AX534&gt;1,AZ533,0)))</f>
        <v>2</v>
      </c>
      <c r="BA534" s="147">
        <f t="shared" ref="BA534" si="112">IF(AX534=2,1+BA533,IF(AX534=3,BA533,0))</f>
        <v>0</v>
      </c>
      <c r="BB534" s="147" t="str">
        <f t="shared" si="108"/>
        <v/>
      </c>
      <c r="BC534" s="147">
        <f t="shared" ref="BC534" si="113">IF(AX534=3,1+BC533,0)</f>
        <v>0</v>
      </c>
      <c r="BD534" s="147" t="str">
        <f t="shared" si="110"/>
        <v/>
      </c>
      <c r="BE534" s="147" t="str">
        <f>IF(ISBLANK(B534),"",IF(AX534=0,AY534,(IF(AX534=1,CONCATENATE(AY534,".",AZ534),IF(AX534=2,BB534&amp;")",IF(AX534=3,BD534&amp;")","?"))))))</f>
        <v>0.2</v>
      </c>
    </row>
    <row r="535" spans="1:58" s="43" customFormat="1" ht="33" customHeight="1" thickBot="1" x14ac:dyDescent="0.25">
      <c r="A535" s="44"/>
      <c r="B535" s="39" t="str">
        <f>B447</f>
        <v>F</v>
      </c>
      <c r="C535" s="207" t="str">
        <f>C447</f>
        <v>STRAUSS DRIVE - THOMPSON DR TO STRAUSS DR</v>
      </c>
      <c r="D535" s="208"/>
      <c r="E535" s="208"/>
      <c r="F535" s="209"/>
      <c r="G535" s="44" t="s">
        <v>17</v>
      </c>
      <c r="H535" s="44">
        <f>SUM(H447:H534)</f>
        <v>0</v>
      </c>
    </row>
    <row r="536" spans="1:58" s="43" customFormat="1" ht="33" customHeight="1" thickTop="1" x14ac:dyDescent="0.2">
      <c r="A536" s="41"/>
      <c r="B536" s="40" t="s">
        <v>242</v>
      </c>
      <c r="C536" s="204" t="s">
        <v>550</v>
      </c>
      <c r="D536" s="205"/>
      <c r="E536" s="205"/>
      <c r="F536" s="206"/>
      <c r="G536" s="41"/>
      <c r="H536" s="42"/>
    </row>
    <row r="537" spans="1:58" ht="33" customHeight="1" x14ac:dyDescent="0.2">
      <c r="A537" s="21"/>
      <c r="B537" s="17"/>
      <c r="C537" s="34" t="s">
        <v>19</v>
      </c>
      <c r="D537" s="11"/>
      <c r="E537" s="9" t="s">
        <v>2</v>
      </c>
      <c r="F537" s="9" t="s">
        <v>2</v>
      </c>
      <c r="G537" s="21" t="s">
        <v>2</v>
      </c>
      <c r="H537" s="24"/>
    </row>
    <row r="538" spans="1:58" s="88" customFormat="1" ht="33" customHeight="1" x14ac:dyDescent="0.2">
      <c r="A538" s="89" t="s">
        <v>33</v>
      </c>
      <c r="B538" s="81" t="s">
        <v>551</v>
      </c>
      <c r="C538" s="82" t="s">
        <v>34</v>
      </c>
      <c r="D538" s="83" t="s">
        <v>246</v>
      </c>
      <c r="E538" s="84"/>
      <c r="F538" s="90"/>
      <c r="G538" s="91">
        <v>0</v>
      </c>
      <c r="H538" s="87"/>
    </row>
    <row r="539" spans="1:58" s="102" customFormat="1" ht="33" customHeight="1" x14ac:dyDescent="0.2">
      <c r="A539" s="93" t="s">
        <v>250</v>
      </c>
      <c r="B539" s="94" t="s">
        <v>31</v>
      </c>
      <c r="C539" s="95" t="s">
        <v>251</v>
      </c>
      <c r="D539" s="96" t="s">
        <v>2</v>
      </c>
      <c r="E539" s="97" t="s">
        <v>28</v>
      </c>
      <c r="F539" s="98">
        <v>10</v>
      </c>
      <c r="G539" s="63"/>
      <c r="H539" s="99">
        <f t="shared" ref="H539:H540" si="114">ROUND(G539*F539,2)</f>
        <v>0</v>
      </c>
      <c r="I539" s="100"/>
      <c r="J539" s="101"/>
    </row>
    <row r="540" spans="1:58" s="88" customFormat="1" ht="30" customHeight="1" x14ac:dyDescent="0.2">
      <c r="A540" s="80" t="s">
        <v>35</v>
      </c>
      <c r="B540" s="81" t="s">
        <v>552</v>
      </c>
      <c r="C540" s="82" t="s">
        <v>36</v>
      </c>
      <c r="D540" s="83" t="s">
        <v>246</v>
      </c>
      <c r="E540" s="84" t="s">
        <v>30</v>
      </c>
      <c r="F540" s="85">
        <v>2910</v>
      </c>
      <c r="G540" s="86"/>
      <c r="H540" s="87">
        <f t="shared" si="114"/>
        <v>0</v>
      </c>
    </row>
    <row r="541" spans="1:58" s="102" customFormat="1" ht="30" customHeight="1" x14ac:dyDescent="0.2">
      <c r="A541" s="149" t="s">
        <v>553</v>
      </c>
      <c r="B541" s="150" t="s">
        <v>556</v>
      </c>
      <c r="C541" s="95" t="s">
        <v>554</v>
      </c>
      <c r="D541" s="96" t="s">
        <v>555</v>
      </c>
      <c r="E541" s="97"/>
      <c r="F541" s="186"/>
      <c r="G541" s="187"/>
      <c r="H541" s="99"/>
      <c r="I541" s="100"/>
      <c r="J541" s="144"/>
    </row>
    <row r="542" spans="1:58" s="88" customFormat="1" ht="30" customHeight="1" x14ac:dyDescent="0.2">
      <c r="A542" s="80" t="s">
        <v>557</v>
      </c>
      <c r="B542" s="92" t="s">
        <v>31</v>
      </c>
      <c r="C542" s="82" t="s">
        <v>558</v>
      </c>
      <c r="D542" s="188"/>
      <c r="E542" s="84" t="s">
        <v>28</v>
      </c>
      <c r="F542" s="85">
        <v>45</v>
      </c>
      <c r="G542" s="86"/>
      <c r="H542" s="87">
        <f>ROUND(G542*F542,2)</f>
        <v>0</v>
      </c>
    </row>
    <row r="543" spans="1:58" ht="33" customHeight="1" x14ac:dyDescent="0.2">
      <c r="A543" s="21"/>
      <c r="B543" s="17"/>
      <c r="C543" s="35" t="s">
        <v>239</v>
      </c>
      <c r="D543" s="11"/>
      <c r="E543" s="8"/>
      <c r="F543" s="11"/>
      <c r="G543" s="21"/>
      <c r="H543" s="24"/>
    </row>
    <row r="544" spans="1:58" s="88" customFormat="1" ht="30" customHeight="1" x14ac:dyDescent="0.2">
      <c r="A544" s="103" t="s">
        <v>269</v>
      </c>
      <c r="B544" s="81" t="s">
        <v>559</v>
      </c>
      <c r="C544" s="82" t="s">
        <v>270</v>
      </c>
      <c r="D544" s="83" t="s">
        <v>150</v>
      </c>
      <c r="E544" s="84"/>
      <c r="F544" s="90"/>
      <c r="G544" s="91">
        <v>0</v>
      </c>
      <c r="H544" s="87"/>
    </row>
    <row r="545" spans="1:8" s="88" customFormat="1" ht="30" customHeight="1" x14ac:dyDescent="0.2">
      <c r="A545" s="103" t="s">
        <v>285</v>
      </c>
      <c r="B545" s="92" t="s">
        <v>31</v>
      </c>
      <c r="C545" s="82" t="s">
        <v>286</v>
      </c>
      <c r="D545" s="83" t="s">
        <v>2</v>
      </c>
      <c r="E545" s="84" t="s">
        <v>30</v>
      </c>
      <c r="F545" s="85">
        <v>15</v>
      </c>
      <c r="G545" s="86"/>
      <c r="H545" s="87">
        <f>ROUND(G545*F545,2)</f>
        <v>0</v>
      </c>
    </row>
    <row r="546" spans="1:8" s="88" customFormat="1" ht="30" customHeight="1" x14ac:dyDescent="0.2">
      <c r="A546" s="103" t="s">
        <v>262</v>
      </c>
      <c r="B546" s="81" t="s">
        <v>560</v>
      </c>
      <c r="C546" s="82" t="s">
        <v>263</v>
      </c>
      <c r="D546" s="83" t="s">
        <v>150</v>
      </c>
      <c r="E546" s="84"/>
      <c r="F546" s="90"/>
      <c r="G546" s="91">
        <v>0</v>
      </c>
      <c r="H546" s="87"/>
    </row>
    <row r="547" spans="1:8" s="88" customFormat="1" ht="30" customHeight="1" x14ac:dyDescent="0.2">
      <c r="A547" s="103" t="s">
        <v>561</v>
      </c>
      <c r="B547" s="92" t="s">
        <v>31</v>
      </c>
      <c r="C547" s="82" t="s">
        <v>562</v>
      </c>
      <c r="D547" s="83" t="s">
        <v>2</v>
      </c>
      <c r="E547" s="84" t="s">
        <v>30</v>
      </c>
      <c r="F547" s="85">
        <v>25</v>
      </c>
      <c r="G547" s="86"/>
      <c r="H547" s="87">
        <f t="shared" ref="H547:H554" si="115">ROUND(G547*F547,2)</f>
        <v>0</v>
      </c>
    </row>
    <row r="548" spans="1:8" s="88" customFormat="1" ht="30" customHeight="1" x14ac:dyDescent="0.2">
      <c r="A548" s="103" t="s">
        <v>287</v>
      </c>
      <c r="B548" s="92" t="s">
        <v>38</v>
      </c>
      <c r="C548" s="82" t="s">
        <v>288</v>
      </c>
      <c r="D548" s="83" t="s">
        <v>2</v>
      </c>
      <c r="E548" s="84" t="s">
        <v>30</v>
      </c>
      <c r="F548" s="85">
        <v>335</v>
      </c>
      <c r="G548" s="86"/>
      <c r="H548" s="87">
        <f t="shared" si="115"/>
        <v>0</v>
      </c>
    </row>
    <row r="549" spans="1:8" s="88" customFormat="1" ht="30" customHeight="1" x14ac:dyDescent="0.2">
      <c r="A549" s="103" t="s">
        <v>563</v>
      </c>
      <c r="B549" s="92" t="s">
        <v>48</v>
      </c>
      <c r="C549" s="82" t="s">
        <v>564</v>
      </c>
      <c r="D549" s="83" t="s">
        <v>2</v>
      </c>
      <c r="E549" s="84" t="s">
        <v>30</v>
      </c>
      <c r="F549" s="85">
        <v>15</v>
      </c>
      <c r="G549" s="86"/>
      <c r="H549" s="87">
        <f t="shared" si="115"/>
        <v>0</v>
      </c>
    </row>
    <row r="550" spans="1:8" s="88" customFormat="1" ht="30" customHeight="1" x14ac:dyDescent="0.2">
      <c r="A550" s="103" t="s">
        <v>565</v>
      </c>
      <c r="B550" s="92" t="s">
        <v>56</v>
      </c>
      <c r="C550" s="82" t="s">
        <v>566</v>
      </c>
      <c r="D550" s="83" t="s">
        <v>2</v>
      </c>
      <c r="E550" s="84" t="s">
        <v>30</v>
      </c>
      <c r="F550" s="85">
        <v>120</v>
      </c>
      <c r="G550" s="86"/>
      <c r="H550" s="87">
        <f t="shared" si="115"/>
        <v>0</v>
      </c>
    </row>
    <row r="551" spans="1:8" s="88" customFormat="1" ht="30" customHeight="1" x14ac:dyDescent="0.2">
      <c r="A551" s="103" t="s">
        <v>264</v>
      </c>
      <c r="B551" s="92" t="s">
        <v>567</v>
      </c>
      <c r="C551" s="82" t="s">
        <v>168</v>
      </c>
      <c r="D551" s="83" t="s">
        <v>2</v>
      </c>
      <c r="E551" s="84" t="s">
        <v>30</v>
      </c>
      <c r="F551" s="85">
        <v>15</v>
      </c>
      <c r="G551" s="86"/>
      <c r="H551" s="87">
        <f t="shared" si="115"/>
        <v>0</v>
      </c>
    </row>
    <row r="552" spans="1:8" s="88" customFormat="1" ht="30" customHeight="1" x14ac:dyDescent="0.2">
      <c r="A552" s="103" t="s">
        <v>265</v>
      </c>
      <c r="B552" s="92" t="s">
        <v>568</v>
      </c>
      <c r="C552" s="82" t="s">
        <v>169</v>
      </c>
      <c r="D552" s="83" t="s">
        <v>2</v>
      </c>
      <c r="E552" s="84" t="s">
        <v>30</v>
      </c>
      <c r="F552" s="85">
        <v>220</v>
      </c>
      <c r="G552" s="86"/>
      <c r="H552" s="87">
        <f t="shared" si="115"/>
        <v>0</v>
      </c>
    </row>
    <row r="553" spans="1:8" s="88" customFormat="1" ht="30" customHeight="1" x14ac:dyDescent="0.2">
      <c r="A553" s="103" t="s">
        <v>266</v>
      </c>
      <c r="B553" s="92" t="s">
        <v>575</v>
      </c>
      <c r="C553" s="82" t="s">
        <v>267</v>
      </c>
      <c r="D553" s="83" t="s">
        <v>2</v>
      </c>
      <c r="E553" s="84" t="s">
        <v>30</v>
      </c>
      <c r="F553" s="85">
        <v>15</v>
      </c>
      <c r="G553" s="86"/>
      <c r="H553" s="87">
        <f t="shared" si="115"/>
        <v>0</v>
      </c>
    </row>
    <row r="554" spans="1:8" s="88" customFormat="1" ht="30" customHeight="1" x14ac:dyDescent="0.2">
      <c r="A554" s="103" t="s">
        <v>268</v>
      </c>
      <c r="B554" s="92" t="s">
        <v>576</v>
      </c>
      <c r="C554" s="82" t="s">
        <v>170</v>
      </c>
      <c r="D554" s="83" t="s">
        <v>2</v>
      </c>
      <c r="E554" s="84" t="s">
        <v>30</v>
      </c>
      <c r="F554" s="85">
        <v>110</v>
      </c>
      <c r="G554" s="86"/>
      <c r="H554" s="87">
        <f t="shared" si="115"/>
        <v>0</v>
      </c>
    </row>
    <row r="555" spans="1:8" s="88" customFormat="1" ht="33" customHeight="1" x14ac:dyDescent="0.2">
      <c r="A555" s="103" t="s">
        <v>570</v>
      </c>
      <c r="B555" s="81" t="s">
        <v>571</v>
      </c>
      <c r="C555" s="82" t="s">
        <v>572</v>
      </c>
      <c r="D555" s="83" t="s">
        <v>150</v>
      </c>
      <c r="E555" s="84"/>
      <c r="F555" s="90"/>
      <c r="G555" s="91">
        <v>0</v>
      </c>
      <c r="H555" s="87"/>
    </row>
    <row r="556" spans="1:8" s="88" customFormat="1" ht="30" customHeight="1" x14ac:dyDescent="0.2">
      <c r="A556" s="103" t="s">
        <v>573</v>
      </c>
      <c r="B556" s="92" t="s">
        <v>31</v>
      </c>
      <c r="C556" s="82" t="s">
        <v>288</v>
      </c>
      <c r="D556" s="83" t="s">
        <v>2</v>
      </c>
      <c r="E556" s="84" t="s">
        <v>30</v>
      </c>
      <c r="F556" s="85">
        <v>15</v>
      </c>
      <c r="G556" s="86"/>
      <c r="H556" s="87">
        <f t="shared" ref="H556:H557" si="116">ROUND(G556*F556,2)</f>
        <v>0</v>
      </c>
    </row>
    <row r="557" spans="1:8" s="88" customFormat="1" ht="30" customHeight="1" x14ac:dyDescent="0.2">
      <c r="A557" s="103" t="s">
        <v>574</v>
      </c>
      <c r="B557" s="92" t="s">
        <v>38</v>
      </c>
      <c r="C557" s="82" t="s">
        <v>566</v>
      </c>
      <c r="D557" s="83" t="s">
        <v>2</v>
      </c>
      <c r="E557" s="84" t="s">
        <v>30</v>
      </c>
      <c r="F557" s="85">
        <v>130</v>
      </c>
      <c r="G557" s="86"/>
      <c r="H557" s="87">
        <f t="shared" si="116"/>
        <v>0</v>
      </c>
    </row>
    <row r="558" spans="1:8" s="88" customFormat="1" ht="30" customHeight="1" x14ac:dyDescent="0.2">
      <c r="A558" s="103" t="s">
        <v>39</v>
      </c>
      <c r="B558" s="81" t="s">
        <v>577</v>
      </c>
      <c r="C558" s="82" t="s">
        <v>40</v>
      </c>
      <c r="D558" s="83" t="s">
        <v>150</v>
      </c>
      <c r="E558" s="84"/>
      <c r="F558" s="90"/>
      <c r="G558" s="91">
        <v>0</v>
      </c>
      <c r="H558" s="87"/>
    </row>
    <row r="559" spans="1:8" s="88" customFormat="1" ht="30" customHeight="1" x14ac:dyDescent="0.2">
      <c r="A559" s="103" t="s">
        <v>41</v>
      </c>
      <c r="B559" s="92" t="s">
        <v>31</v>
      </c>
      <c r="C559" s="82" t="s">
        <v>42</v>
      </c>
      <c r="D559" s="83" t="s">
        <v>2</v>
      </c>
      <c r="E559" s="84" t="s">
        <v>37</v>
      </c>
      <c r="F559" s="85">
        <v>330</v>
      </c>
      <c r="G559" s="86"/>
      <c r="H559" s="87">
        <f>ROUND(G559*F559,2)</f>
        <v>0</v>
      </c>
    </row>
    <row r="560" spans="1:8" s="88" customFormat="1" ht="30" customHeight="1" x14ac:dyDescent="0.2">
      <c r="A560" s="103" t="s">
        <v>43</v>
      </c>
      <c r="B560" s="81" t="s">
        <v>578</v>
      </c>
      <c r="C560" s="82" t="s">
        <v>44</v>
      </c>
      <c r="D560" s="83" t="s">
        <v>150</v>
      </c>
      <c r="E560" s="84"/>
      <c r="F560" s="90"/>
      <c r="G560" s="91">
        <v>0</v>
      </c>
      <c r="H560" s="87"/>
    </row>
    <row r="561" spans="1:10" s="88" customFormat="1" ht="30" customHeight="1" x14ac:dyDescent="0.2">
      <c r="A561" s="103" t="s">
        <v>45</v>
      </c>
      <c r="B561" s="92" t="s">
        <v>31</v>
      </c>
      <c r="C561" s="82" t="s">
        <v>46</v>
      </c>
      <c r="D561" s="83" t="s">
        <v>2</v>
      </c>
      <c r="E561" s="84" t="s">
        <v>37</v>
      </c>
      <c r="F561" s="85">
        <v>515</v>
      </c>
      <c r="G561" s="86"/>
      <c r="H561" s="87">
        <f>ROUND(G561*F561,2)</f>
        <v>0</v>
      </c>
    </row>
    <row r="562" spans="1:10" s="88" customFormat="1" ht="30" customHeight="1" x14ac:dyDescent="0.2">
      <c r="A562" s="103" t="s">
        <v>506</v>
      </c>
      <c r="B562" s="81" t="s">
        <v>579</v>
      </c>
      <c r="C562" s="82" t="s">
        <v>508</v>
      </c>
      <c r="D562" s="83" t="s">
        <v>94</v>
      </c>
      <c r="E562" s="84"/>
      <c r="F562" s="90"/>
      <c r="G562" s="91">
        <v>0</v>
      </c>
      <c r="H562" s="87"/>
    </row>
    <row r="563" spans="1:10" s="88" customFormat="1" ht="30" customHeight="1" x14ac:dyDescent="0.2">
      <c r="A563" s="103" t="s">
        <v>509</v>
      </c>
      <c r="B563" s="124" t="s">
        <v>31</v>
      </c>
      <c r="C563" s="106" t="s">
        <v>95</v>
      </c>
      <c r="D563" s="107" t="s">
        <v>2</v>
      </c>
      <c r="E563" s="108" t="s">
        <v>30</v>
      </c>
      <c r="F563" s="109">
        <v>20</v>
      </c>
      <c r="G563" s="110"/>
      <c r="H563" s="111">
        <f t="shared" ref="H563" si="117">ROUND(G563*F563,2)</f>
        <v>0</v>
      </c>
    </row>
    <row r="564" spans="1:10" s="88" customFormat="1" ht="30" customHeight="1" x14ac:dyDescent="0.2">
      <c r="A564" s="103" t="s">
        <v>460</v>
      </c>
      <c r="B564" s="125" t="s">
        <v>580</v>
      </c>
      <c r="C564" s="126" t="s">
        <v>462</v>
      </c>
      <c r="D564" s="127" t="s">
        <v>94</v>
      </c>
      <c r="E564" s="128"/>
      <c r="F564" s="142"/>
      <c r="G564" s="140">
        <v>0</v>
      </c>
      <c r="H564" s="129"/>
    </row>
    <row r="565" spans="1:10" s="88" customFormat="1" ht="30" customHeight="1" x14ac:dyDescent="0.2">
      <c r="A565" s="103" t="s">
        <v>463</v>
      </c>
      <c r="B565" s="92" t="s">
        <v>31</v>
      </c>
      <c r="C565" s="82" t="s">
        <v>95</v>
      </c>
      <c r="D565" s="83" t="s">
        <v>174</v>
      </c>
      <c r="E565" s="84" t="s">
        <v>30</v>
      </c>
      <c r="F565" s="85">
        <v>130</v>
      </c>
      <c r="G565" s="86"/>
      <c r="H565" s="87">
        <f t="shared" ref="H565:H568" si="118">ROUND(G565*F565,2)</f>
        <v>0</v>
      </c>
    </row>
    <row r="566" spans="1:10" s="102" customFormat="1" ht="30" customHeight="1" x14ac:dyDescent="0.2">
      <c r="A566" s="143" t="s">
        <v>620</v>
      </c>
      <c r="B566" s="94" t="s">
        <v>38</v>
      </c>
      <c r="C566" s="95" t="s">
        <v>621</v>
      </c>
      <c r="D566" s="96" t="s">
        <v>622</v>
      </c>
      <c r="E566" s="97" t="s">
        <v>30</v>
      </c>
      <c r="F566" s="98">
        <v>55</v>
      </c>
      <c r="G566" s="63"/>
      <c r="H566" s="99">
        <f t="shared" si="118"/>
        <v>0</v>
      </c>
      <c r="I566" s="100"/>
      <c r="J566" s="144"/>
    </row>
    <row r="567" spans="1:10" s="102" customFormat="1" ht="30" customHeight="1" x14ac:dyDescent="0.2">
      <c r="A567" s="143" t="s">
        <v>596</v>
      </c>
      <c r="B567" s="94" t="s">
        <v>48</v>
      </c>
      <c r="C567" s="95" t="s">
        <v>597</v>
      </c>
      <c r="D567" s="96" t="s">
        <v>598</v>
      </c>
      <c r="E567" s="97" t="s">
        <v>30</v>
      </c>
      <c r="F567" s="98">
        <v>15</v>
      </c>
      <c r="G567" s="63"/>
      <c r="H567" s="99">
        <f t="shared" si="118"/>
        <v>0</v>
      </c>
      <c r="I567" s="100"/>
      <c r="J567" s="144"/>
    </row>
    <row r="568" spans="1:10" s="102" customFormat="1" ht="30" customHeight="1" x14ac:dyDescent="0.2">
      <c r="A568" s="143" t="s">
        <v>599</v>
      </c>
      <c r="B568" s="94" t="s">
        <v>56</v>
      </c>
      <c r="C568" s="95" t="s">
        <v>600</v>
      </c>
      <c r="D568" s="96" t="s">
        <v>601</v>
      </c>
      <c r="E568" s="97" t="s">
        <v>30</v>
      </c>
      <c r="F568" s="98">
        <v>10</v>
      </c>
      <c r="G568" s="63"/>
      <c r="H568" s="99">
        <f t="shared" si="118"/>
        <v>0</v>
      </c>
      <c r="I568" s="100"/>
      <c r="J568" s="144"/>
    </row>
    <row r="569" spans="1:10" s="88" customFormat="1" ht="30" customHeight="1" x14ac:dyDescent="0.2">
      <c r="A569" s="103" t="s">
        <v>171</v>
      </c>
      <c r="B569" s="81" t="s">
        <v>581</v>
      </c>
      <c r="C569" s="82" t="s">
        <v>172</v>
      </c>
      <c r="D569" s="83" t="s">
        <v>94</v>
      </c>
      <c r="E569" s="84"/>
      <c r="F569" s="90"/>
      <c r="G569" s="91">
        <v>0</v>
      </c>
      <c r="H569" s="87"/>
    </row>
    <row r="570" spans="1:10" s="88" customFormat="1" ht="30" customHeight="1" x14ac:dyDescent="0.2">
      <c r="A570" s="103" t="s">
        <v>173</v>
      </c>
      <c r="B570" s="92" t="s">
        <v>261</v>
      </c>
      <c r="C570" s="82" t="s">
        <v>95</v>
      </c>
      <c r="D570" s="83" t="s">
        <v>174</v>
      </c>
      <c r="E570" s="84"/>
      <c r="F570" s="90"/>
      <c r="G570" s="91">
        <v>0</v>
      </c>
      <c r="H570" s="87"/>
    </row>
    <row r="571" spans="1:10" s="88" customFormat="1" ht="30" customHeight="1" x14ac:dyDescent="0.2">
      <c r="A571" s="103" t="s">
        <v>175</v>
      </c>
      <c r="B571" s="104" t="s">
        <v>96</v>
      </c>
      <c r="C571" s="82" t="s">
        <v>176</v>
      </c>
      <c r="D571" s="83"/>
      <c r="E571" s="84" t="s">
        <v>30</v>
      </c>
      <c r="F571" s="85">
        <v>25</v>
      </c>
      <c r="G571" s="86"/>
      <c r="H571" s="87">
        <f t="shared" ref="H571:H573" si="119">ROUND(G571*F571,2)</f>
        <v>0</v>
      </c>
    </row>
    <row r="572" spans="1:10" s="88" customFormat="1" ht="30" customHeight="1" x14ac:dyDescent="0.2">
      <c r="A572" s="103" t="s">
        <v>177</v>
      </c>
      <c r="B572" s="104" t="s">
        <v>97</v>
      </c>
      <c r="C572" s="82" t="s">
        <v>178</v>
      </c>
      <c r="D572" s="83"/>
      <c r="E572" s="84" t="s">
        <v>30</v>
      </c>
      <c r="F572" s="85">
        <v>50</v>
      </c>
      <c r="G572" s="86"/>
      <c r="H572" s="87">
        <f t="shared" si="119"/>
        <v>0</v>
      </c>
    </row>
    <row r="573" spans="1:10" s="88" customFormat="1" ht="30" customHeight="1" x14ac:dyDescent="0.2">
      <c r="A573" s="103" t="s">
        <v>203</v>
      </c>
      <c r="B573" s="104" t="s">
        <v>98</v>
      </c>
      <c r="C573" s="82" t="s">
        <v>204</v>
      </c>
      <c r="D573" s="83" t="s">
        <v>2</v>
      </c>
      <c r="E573" s="84" t="s">
        <v>30</v>
      </c>
      <c r="F573" s="85">
        <v>745</v>
      </c>
      <c r="G573" s="86"/>
      <c r="H573" s="87">
        <f t="shared" si="119"/>
        <v>0</v>
      </c>
    </row>
    <row r="574" spans="1:10" s="88" customFormat="1" ht="30" customHeight="1" x14ac:dyDescent="0.2">
      <c r="A574" s="103" t="s">
        <v>582</v>
      </c>
      <c r="B574" s="92" t="s">
        <v>38</v>
      </c>
      <c r="C574" s="82" t="s">
        <v>583</v>
      </c>
      <c r="D574" s="83" t="s">
        <v>2</v>
      </c>
      <c r="E574" s="84"/>
      <c r="F574" s="90"/>
      <c r="G574" s="87">
        <v>0</v>
      </c>
      <c r="H574" s="87"/>
    </row>
    <row r="575" spans="1:10" s="88" customFormat="1" ht="30" customHeight="1" x14ac:dyDescent="0.2">
      <c r="A575" s="103" t="s">
        <v>584</v>
      </c>
      <c r="B575" s="104" t="s">
        <v>96</v>
      </c>
      <c r="C575" s="82" t="s">
        <v>176</v>
      </c>
      <c r="D575" s="83"/>
      <c r="E575" s="84" t="s">
        <v>30</v>
      </c>
      <c r="F575" s="85">
        <v>10</v>
      </c>
      <c r="G575" s="86"/>
      <c r="H575" s="87">
        <f t="shared" ref="H575:H579" si="120">ROUND(G575*F575,2)</f>
        <v>0</v>
      </c>
    </row>
    <row r="576" spans="1:10" s="102" customFormat="1" ht="30" customHeight="1" x14ac:dyDescent="0.2">
      <c r="A576" s="143" t="s">
        <v>602</v>
      </c>
      <c r="B576" s="94" t="s">
        <v>48</v>
      </c>
      <c r="C576" s="95" t="s">
        <v>600</v>
      </c>
      <c r="D576" s="96" t="s">
        <v>601</v>
      </c>
      <c r="E576" s="97" t="s">
        <v>30</v>
      </c>
      <c r="F576" s="98">
        <v>10</v>
      </c>
      <c r="G576" s="63"/>
      <c r="H576" s="99">
        <f t="shared" si="120"/>
        <v>0</v>
      </c>
      <c r="I576" s="100"/>
      <c r="J576" s="144"/>
    </row>
    <row r="577" spans="1:10" s="88" customFormat="1" ht="30" customHeight="1" x14ac:dyDescent="0.2">
      <c r="A577" s="103" t="s">
        <v>205</v>
      </c>
      <c r="B577" s="81" t="s">
        <v>585</v>
      </c>
      <c r="C577" s="82" t="s">
        <v>207</v>
      </c>
      <c r="D577" s="83" t="s">
        <v>94</v>
      </c>
      <c r="E577" s="84" t="s">
        <v>30</v>
      </c>
      <c r="F577" s="85">
        <v>5</v>
      </c>
      <c r="G577" s="86"/>
      <c r="H577" s="87">
        <f t="shared" si="120"/>
        <v>0</v>
      </c>
    </row>
    <row r="578" spans="1:10" s="88" customFormat="1" ht="30" customHeight="1" x14ac:dyDescent="0.2">
      <c r="A578" s="103" t="s">
        <v>236</v>
      </c>
      <c r="B578" s="81" t="s">
        <v>586</v>
      </c>
      <c r="C578" s="82" t="s">
        <v>237</v>
      </c>
      <c r="D578" s="83" t="s">
        <v>94</v>
      </c>
      <c r="E578" s="84" t="s">
        <v>30</v>
      </c>
      <c r="F578" s="85">
        <v>5</v>
      </c>
      <c r="G578" s="86"/>
      <c r="H578" s="87">
        <f t="shared" si="120"/>
        <v>0</v>
      </c>
    </row>
    <row r="579" spans="1:10" s="88" customFormat="1" ht="30" customHeight="1" x14ac:dyDescent="0.2">
      <c r="A579" s="103" t="s">
        <v>272</v>
      </c>
      <c r="B579" s="81" t="s">
        <v>587</v>
      </c>
      <c r="C579" s="82" t="s">
        <v>273</v>
      </c>
      <c r="D579" s="83" t="s">
        <v>94</v>
      </c>
      <c r="E579" s="84" t="s">
        <v>30</v>
      </c>
      <c r="F579" s="85">
        <v>20</v>
      </c>
      <c r="G579" s="86"/>
      <c r="H579" s="87">
        <f t="shared" si="120"/>
        <v>0</v>
      </c>
    </row>
    <row r="580" spans="1:10" s="88" customFormat="1" ht="30" customHeight="1" x14ac:dyDescent="0.2">
      <c r="A580" s="103" t="s">
        <v>179</v>
      </c>
      <c r="B580" s="81" t="s">
        <v>588</v>
      </c>
      <c r="C580" s="82" t="s">
        <v>180</v>
      </c>
      <c r="D580" s="83" t="s">
        <v>181</v>
      </c>
      <c r="E580" s="84"/>
      <c r="F580" s="90"/>
      <c r="G580" s="91">
        <v>0</v>
      </c>
      <c r="H580" s="87"/>
    </row>
    <row r="581" spans="1:10" s="88" customFormat="1" ht="30" customHeight="1" x14ac:dyDescent="0.2">
      <c r="A581" s="103" t="s">
        <v>289</v>
      </c>
      <c r="B581" s="92" t="s">
        <v>31</v>
      </c>
      <c r="C581" s="82" t="s">
        <v>290</v>
      </c>
      <c r="D581" s="83" t="s">
        <v>2</v>
      </c>
      <c r="E581" s="84" t="s">
        <v>47</v>
      </c>
      <c r="F581" s="85">
        <v>230</v>
      </c>
      <c r="G581" s="86"/>
      <c r="H581" s="87">
        <f t="shared" ref="H581" si="121">ROUND(G581*F581,2)</f>
        <v>0</v>
      </c>
    </row>
    <row r="582" spans="1:10" s="88" customFormat="1" ht="30" customHeight="1" x14ac:dyDescent="0.2">
      <c r="A582" s="103" t="s">
        <v>182</v>
      </c>
      <c r="B582" s="81" t="s">
        <v>589</v>
      </c>
      <c r="C582" s="82" t="s">
        <v>183</v>
      </c>
      <c r="D582" s="83" t="s">
        <v>181</v>
      </c>
      <c r="E582" s="84"/>
      <c r="F582" s="90"/>
      <c r="G582" s="91">
        <v>0</v>
      </c>
      <c r="H582" s="87"/>
    </row>
    <row r="583" spans="1:10" s="102" customFormat="1" ht="30" customHeight="1" x14ac:dyDescent="0.2">
      <c r="A583" s="143" t="s">
        <v>378</v>
      </c>
      <c r="B583" s="94" t="s">
        <v>31</v>
      </c>
      <c r="C583" s="95" t="s">
        <v>184</v>
      </c>
      <c r="D583" s="96" t="s">
        <v>379</v>
      </c>
      <c r="E583" s="97" t="s">
        <v>47</v>
      </c>
      <c r="F583" s="98">
        <v>70</v>
      </c>
      <c r="G583" s="63"/>
      <c r="H583" s="99">
        <f t="shared" ref="H583" si="122">ROUND(G583*F583,2)</f>
        <v>0</v>
      </c>
      <c r="I583" s="100"/>
      <c r="J583" s="144"/>
    </row>
    <row r="584" spans="1:10" s="88" customFormat="1" ht="33" customHeight="1" x14ac:dyDescent="0.2">
      <c r="A584" s="103" t="s">
        <v>291</v>
      </c>
      <c r="B584" s="92" t="s">
        <v>38</v>
      </c>
      <c r="C584" s="82" t="s">
        <v>185</v>
      </c>
      <c r="D584" s="83" t="s">
        <v>101</v>
      </c>
      <c r="E584" s="84" t="s">
        <v>47</v>
      </c>
      <c r="F584" s="85">
        <v>125</v>
      </c>
      <c r="G584" s="86"/>
      <c r="H584" s="87">
        <f>ROUND(G584*F584,2)</f>
        <v>0</v>
      </c>
    </row>
    <row r="585" spans="1:10" s="88" customFormat="1" ht="30" customHeight="1" x14ac:dyDescent="0.2">
      <c r="A585" s="103" t="s">
        <v>99</v>
      </c>
      <c r="B585" s="81" t="s">
        <v>590</v>
      </c>
      <c r="C585" s="82" t="s">
        <v>49</v>
      </c>
      <c r="D585" s="83" t="s">
        <v>181</v>
      </c>
      <c r="E585" s="84"/>
      <c r="F585" s="90"/>
      <c r="G585" s="91">
        <v>0</v>
      </c>
      <c r="H585" s="87"/>
    </row>
    <row r="586" spans="1:10" s="88" customFormat="1" ht="33" customHeight="1" x14ac:dyDescent="0.2">
      <c r="A586" s="103" t="s">
        <v>231</v>
      </c>
      <c r="B586" s="92" t="s">
        <v>31</v>
      </c>
      <c r="C586" s="82" t="s">
        <v>642</v>
      </c>
      <c r="D586" s="83" t="s">
        <v>232</v>
      </c>
      <c r="E586" s="84"/>
      <c r="F586" s="90"/>
      <c r="G586" s="87">
        <v>0</v>
      </c>
      <c r="H586" s="87"/>
    </row>
    <row r="587" spans="1:10" s="88" customFormat="1" ht="30" customHeight="1" x14ac:dyDescent="0.2">
      <c r="A587" s="103" t="s">
        <v>648</v>
      </c>
      <c r="B587" s="104" t="s">
        <v>96</v>
      </c>
      <c r="C587" s="82" t="s">
        <v>235</v>
      </c>
      <c r="D587" s="83"/>
      <c r="E587" s="84" t="s">
        <v>47</v>
      </c>
      <c r="F587" s="85">
        <v>10</v>
      </c>
      <c r="G587" s="86"/>
      <c r="H587" s="87">
        <f>ROUND(G587*F587,2)</f>
        <v>0</v>
      </c>
    </row>
    <row r="588" spans="1:10" s="88" customFormat="1" ht="30" customHeight="1" x14ac:dyDescent="0.2">
      <c r="A588" s="103" t="s">
        <v>649</v>
      </c>
      <c r="B588" s="104" t="s">
        <v>97</v>
      </c>
      <c r="C588" s="82" t="s">
        <v>274</v>
      </c>
      <c r="D588" s="83"/>
      <c r="E588" s="84" t="s">
        <v>47</v>
      </c>
      <c r="F588" s="85">
        <v>55</v>
      </c>
      <c r="G588" s="86"/>
      <c r="H588" s="87">
        <f>ROUND(G588*F588,2)</f>
        <v>0</v>
      </c>
    </row>
    <row r="589" spans="1:10" s="88" customFormat="1" ht="30" customHeight="1" x14ac:dyDescent="0.2">
      <c r="A589" s="103" t="s">
        <v>650</v>
      </c>
      <c r="B589" s="104" t="s">
        <v>275</v>
      </c>
      <c r="C589" s="82" t="s">
        <v>276</v>
      </c>
      <c r="D589" s="83" t="s">
        <v>2</v>
      </c>
      <c r="E589" s="84" t="s">
        <v>47</v>
      </c>
      <c r="F589" s="85">
        <v>1040</v>
      </c>
      <c r="G589" s="86"/>
      <c r="H589" s="87">
        <f>ROUND(G589*F589,2)</f>
        <v>0</v>
      </c>
    </row>
    <row r="590" spans="1:10" s="88" customFormat="1" ht="30" customHeight="1" x14ac:dyDescent="0.2">
      <c r="A590" s="103" t="s">
        <v>293</v>
      </c>
      <c r="B590" s="92" t="s">
        <v>38</v>
      </c>
      <c r="C590" s="82" t="s">
        <v>294</v>
      </c>
      <c r="D590" s="83" t="s">
        <v>102</v>
      </c>
      <c r="E590" s="84" t="s">
        <v>47</v>
      </c>
      <c r="F590" s="85">
        <v>25</v>
      </c>
      <c r="G590" s="86"/>
      <c r="H590" s="87">
        <f t="shared" ref="H590:H591" si="123">ROUND(G590*F590,2)</f>
        <v>0</v>
      </c>
    </row>
    <row r="591" spans="1:10" s="88" customFormat="1" ht="33" customHeight="1" x14ac:dyDescent="0.2">
      <c r="A591" s="103" t="s">
        <v>186</v>
      </c>
      <c r="B591" s="105" t="s">
        <v>591</v>
      </c>
      <c r="C591" s="106" t="s">
        <v>187</v>
      </c>
      <c r="D591" s="107" t="s">
        <v>188</v>
      </c>
      <c r="E591" s="108" t="s">
        <v>30</v>
      </c>
      <c r="F591" s="109">
        <v>5</v>
      </c>
      <c r="G591" s="110"/>
      <c r="H591" s="111">
        <f t="shared" si="123"/>
        <v>0</v>
      </c>
    </row>
    <row r="592" spans="1:10" s="88" customFormat="1" ht="30" customHeight="1" x14ac:dyDescent="0.2">
      <c r="A592" s="103" t="s">
        <v>151</v>
      </c>
      <c r="B592" s="125" t="s">
        <v>592</v>
      </c>
      <c r="C592" s="126" t="s">
        <v>152</v>
      </c>
      <c r="D592" s="127" t="s">
        <v>277</v>
      </c>
      <c r="E592" s="190"/>
      <c r="F592" s="142"/>
      <c r="G592" s="140">
        <v>0</v>
      </c>
      <c r="H592" s="129"/>
    </row>
    <row r="593" spans="1:8" s="88" customFormat="1" ht="30" customHeight="1" x14ac:dyDescent="0.2">
      <c r="A593" s="103" t="s">
        <v>189</v>
      </c>
      <c r="B593" s="92" t="s">
        <v>31</v>
      </c>
      <c r="C593" s="82" t="s">
        <v>190</v>
      </c>
      <c r="D593" s="83"/>
      <c r="E593" s="84"/>
      <c r="F593" s="90"/>
      <c r="G593" s="91">
        <v>0</v>
      </c>
      <c r="H593" s="87"/>
    </row>
    <row r="594" spans="1:8" s="88" customFormat="1" ht="30" customHeight="1" x14ac:dyDescent="0.2">
      <c r="A594" s="103" t="s">
        <v>153</v>
      </c>
      <c r="B594" s="104" t="s">
        <v>96</v>
      </c>
      <c r="C594" s="82" t="s">
        <v>113</v>
      </c>
      <c r="D594" s="83"/>
      <c r="E594" s="84" t="s">
        <v>32</v>
      </c>
      <c r="F594" s="85">
        <v>1495</v>
      </c>
      <c r="G594" s="86"/>
      <c r="H594" s="87">
        <f>ROUND(G594*F594,2)</f>
        <v>0</v>
      </c>
    </row>
    <row r="595" spans="1:8" s="88" customFormat="1" ht="30" customHeight="1" x14ac:dyDescent="0.2">
      <c r="A595" s="103" t="s">
        <v>154</v>
      </c>
      <c r="B595" s="92" t="s">
        <v>38</v>
      </c>
      <c r="C595" s="82" t="s">
        <v>64</v>
      </c>
      <c r="D595" s="83"/>
      <c r="E595" s="84"/>
      <c r="F595" s="90"/>
      <c r="G595" s="91">
        <v>0</v>
      </c>
      <c r="H595" s="87"/>
    </row>
    <row r="596" spans="1:8" s="88" customFormat="1" ht="30" customHeight="1" x14ac:dyDescent="0.2">
      <c r="A596" s="103" t="s">
        <v>155</v>
      </c>
      <c r="B596" s="104" t="s">
        <v>96</v>
      </c>
      <c r="C596" s="82" t="s">
        <v>113</v>
      </c>
      <c r="D596" s="83"/>
      <c r="E596" s="84" t="s">
        <v>32</v>
      </c>
      <c r="F596" s="85">
        <v>215</v>
      </c>
      <c r="G596" s="86"/>
      <c r="H596" s="87">
        <f>ROUND(G596*F596,2)</f>
        <v>0</v>
      </c>
    </row>
    <row r="597" spans="1:8" s="88" customFormat="1" ht="30" customHeight="1" x14ac:dyDescent="0.2">
      <c r="A597" s="103" t="s">
        <v>103</v>
      </c>
      <c r="B597" s="81" t="s">
        <v>593</v>
      </c>
      <c r="C597" s="82" t="s">
        <v>105</v>
      </c>
      <c r="D597" s="83" t="s">
        <v>191</v>
      </c>
      <c r="E597" s="84"/>
      <c r="F597" s="90"/>
      <c r="G597" s="91">
        <v>0</v>
      </c>
      <c r="H597" s="87"/>
    </row>
    <row r="598" spans="1:8" s="88" customFormat="1" ht="30" customHeight="1" x14ac:dyDescent="0.2">
      <c r="A598" s="103" t="s">
        <v>106</v>
      </c>
      <c r="B598" s="92" t="s">
        <v>31</v>
      </c>
      <c r="C598" s="82" t="s">
        <v>192</v>
      </c>
      <c r="D598" s="83" t="s">
        <v>2</v>
      </c>
      <c r="E598" s="84" t="s">
        <v>30</v>
      </c>
      <c r="F598" s="85">
        <v>250</v>
      </c>
      <c r="G598" s="86"/>
      <c r="H598" s="87">
        <f t="shared" ref="H598" si="124">ROUND(G598*F598,2)</f>
        <v>0</v>
      </c>
    </row>
    <row r="599" spans="1:8" s="119" customFormat="1" ht="30" customHeight="1" x14ac:dyDescent="0.2">
      <c r="A599" s="113" t="s">
        <v>278</v>
      </c>
      <c r="B599" s="81" t="s">
        <v>594</v>
      </c>
      <c r="C599" s="114" t="s">
        <v>279</v>
      </c>
      <c r="D599" s="115" t="s">
        <v>630</v>
      </c>
      <c r="E599" s="116" t="s">
        <v>30</v>
      </c>
      <c r="F599" s="85">
        <v>600</v>
      </c>
      <c r="G599" s="117"/>
      <c r="H599" s="118">
        <f>ROUND(G599*F599,2)</f>
        <v>0</v>
      </c>
    </row>
    <row r="600" spans="1:8" s="88" customFormat="1" ht="30" customHeight="1" x14ac:dyDescent="0.2">
      <c r="A600" s="103" t="s">
        <v>107</v>
      </c>
      <c r="B600" s="81" t="s">
        <v>595</v>
      </c>
      <c r="C600" s="82" t="s">
        <v>109</v>
      </c>
      <c r="D600" s="83" t="s">
        <v>156</v>
      </c>
      <c r="E600" s="84" t="s">
        <v>37</v>
      </c>
      <c r="F600" s="85">
        <v>7</v>
      </c>
      <c r="G600" s="86"/>
      <c r="H600" s="87">
        <f>ROUND(G600*F600,2)</f>
        <v>0</v>
      </c>
    </row>
    <row r="601" spans="1:8" ht="33" customHeight="1" x14ac:dyDescent="0.2">
      <c r="A601" s="21"/>
      <c r="B601" s="7"/>
      <c r="C601" s="35" t="s">
        <v>21</v>
      </c>
      <c r="D601" s="11"/>
      <c r="E601" s="10"/>
      <c r="F601" s="9"/>
      <c r="G601" s="21"/>
      <c r="H601" s="24"/>
    </row>
    <row r="602" spans="1:8" s="88" customFormat="1" ht="30" customHeight="1" x14ac:dyDescent="0.2">
      <c r="A602" s="80" t="s">
        <v>50</v>
      </c>
      <c r="B602" s="81" t="s">
        <v>603</v>
      </c>
      <c r="C602" s="82" t="s">
        <v>51</v>
      </c>
      <c r="D602" s="83" t="s">
        <v>115</v>
      </c>
      <c r="E602" s="84" t="s">
        <v>47</v>
      </c>
      <c r="F602" s="85">
        <v>2070</v>
      </c>
      <c r="G602" s="86"/>
      <c r="H602" s="87">
        <f>ROUND(G602*F602,2)</f>
        <v>0</v>
      </c>
    </row>
    <row r="603" spans="1:8" ht="36" customHeight="1" x14ac:dyDescent="0.2">
      <c r="A603" s="21"/>
      <c r="B603" s="7"/>
      <c r="C603" s="35" t="s">
        <v>22</v>
      </c>
      <c r="D603" s="11"/>
      <c r="E603" s="10"/>
      <c r="F603" s="9"/>
      <c r="G603" s="21"/>
      <c r="H603" s="24"/>
    </row>
    <row r="604" spans="1:8" s="88" customFormat="1" ht="30" customHeight="1" x14ac:dyDescent="0.2">
      <c r="A604" s="80" t="s">
        <v>139</v>
      </c>
      <c r="B604" s="81" t="s">
        <v>604</v>
      </c>
      <c r="C604" s="82" t="s">
        <v>140</v>
      </c>
      <c r="D604" s="83" t="s">
        <v>117</v>
      </c>
      <c r="E604" s="84"/>
      <c r="F604" s="120"/>
      <c r="G604" s="91">
        <v>0</v>
      </c>
      <c r="H604" s="121"/>
    </row>
    <row r="605" spans="1:8" s="88" customFormat="1" ht="30" customHeight="1" x14ac:dyDescent="0.2">
      <c r="A605" s="80" t="s">
        <v>141</v>
      </c>
      <c r="B605" s="92" t="s">
        <v>31</v>
      </c>
      <c r="C605" s="82" t="s">
        <v>142</v>
      </c>
      <c r="D605" s="83"/>
      <c r="E605" s="84" t="s">
        <v>37</v>
      </c>
      <c r="F605" s="85">
        <v>2</v>
      </c>
      <c r="G605" s="86"/>
      <c r="H605" s="87">
        <f>ROUND(G605*F605,2)</f>
        <v>0</v>
      </c>
    </row>
    <row r="606" spans="1:8" s="88" customFormat="1" ht="30" customHeight="1" x14ac:dyDescent="0.2">
      <c r="A606" s="80" t="s">
        <v>325</v>
      </c>
      <c r="B606" s="81" t="s">
        <v>605</v>
      </c>
      <c r="C606" s="82" t="s">
        <v>327</v>
      </c>
      <c r="D606" s="83" t="s">
        <v>117</v>
      </c>
      <c r="E606" s="84"/>
      <c r="F606" s="120"/>
      <c r="G606" s="91">
        <v>0</v>
      </c>
      <c r="H606" s="121"/>
    </row>
    <row r="607" spans="1:8" s="88" customFormat="1" ht="30" customHeight="1" x14ac:dyDescent="0.2">
      <c r="A607" s="80" t="s">
        <v>328</v>
      </c>
      <c r="B607" s="92" t="s">
        <v>31</v>
      </c>
      <c r="C607" s="82" t="s">
        <v>329</v>
      </c>
      <c r="D607" s="83"/>
      <c r="E607" s="84" t="s">
        <v>37</v>
      </c>
      <c r="F607" s="85">
        <v>2</v>
      </c>
      <c r="G607" s="86"/>
      <c r="H607" s="87">
        <f>ROUND(G607*F607,2)</f>
        <v>0</v>
      </c>
    </row>
    <row r="608" spans="1:8" s="88" customFormat="1" ht="30" customHeight="1" x14ac:dyDescent="0.2">
      <c r="A608" s="80" t="s">
        <v>143</v>
      </c>
      <c r="B608" s="81" t="s">
        <v>606</v>
      </c>
      <c r="C608" s="82" t="s">
        <v>144</v>
      </c>
      <c r="D608" s="83" t="s">
        <v>117</v>
      </c>
      <c r="E608" s="84" t="s">
        <v>47</v>
      </c>
      <c r="F608" s="85">
        <v>5</v>
      </c>
      <c r="G608" s="86"/>
      <c r="H608" s="87">
        <f>ROUND(G608*F608,2)</f>
        <v>0</v>
      </c>
    </row>
    <row r="609" spans="1:9" s="123" customFormat="1" ht="30" customHeight="1" x14ac:dyDescent="0.2">
      <c r="A609" s="80" t="s">
        <v>70</v>
      </c>
      <c r="B609" s="81" t="s">
        <v>607</v>
      </c>
      <c r="C609" s="180" t="s">
        <v>193</v>
      </c>
      <c r="D609" s="131" t="s">
        <v>195</v>
      </c>
      <c r="E609" s="84"/>
      <c r="F609" s="120"/>
      <c r="G609" s="91">
        <v>0</v>
      </c>
      <c r="H609" s="121"/>
      <c r="I609" s="88"/>
    </row>
    <row r="610" spans="1:9" s="88" customFormat="1" ht="33" customHeight="1" x14ac:dyDescent="0.2">
      <c r="A610" s="80" t="s">
        <v>71</v>
      </c>
      <c r="B610" s="92" t="s">
        <v>31</v>
      </c>
      <c r="C610" s="130" t="s">
        <v>233</v>
      </c>
      <c r="D610" s="83"/>
      <c r="E610" s="84" t="s">
        <v>37</v>
      </c>
      <c r="F610" s="85">
        <v>4</v>
      </c>
      <c r="G610" s="86"/>
      <c r="H610" s="87">
        <f t="shared" ref="H610:H611" si="125">ROUND(G610*F610,2)</f>
        <v>0</v>
      </c>
    </row>
    <row r="611" spans="1:9" s="88" customFormat="1" ht="33" customHeight="1" x14ac:dyDescent="0.2">
      <c r="A611" s="80" t="s">
        <v>72</v>
      </c>
      <c r="B611" s="92" t="s">
        <v>38</v>
      </c>
      <c r="C611" s="130" t="s">
        <v>234</v>
      </c>
      <c r="D611" s="83"/>
      <c r="E611" s="84" t="s">
        <v>37</v>
      </c>
      <c r="F611" s="85">
        <v>4</v>
      </c>
      <c r="G611" s="86"/>
      <c r="H611" s="87">
        <f t="shared" si="125"/>
        <v>0</v>
      </c>
    </row>
    <row r="612" spans="1:9" s="88" customFormat="1" ht="30" customHeight="1" x14ac:dyDescent="0.2">
      <c r="A612" s="80" t="s">
        <v>533</v>
      </c>
      <c r="B612" s="92" t="s">
        <v>48</v>
      </c>
      <c r="C612" s="130" t="s">
        <v>534</v>
      </c>
      <c r="D612" s="83"/>
      <c r="E612" s="84" t="s">
        <v>37</v>
      </c>
      <c r="F612" s="85">
        <v>7</v>
      </c>
      <c r="G612" s="86"/>
      <c r="H612" s="87">
        <f t="shared" ref="H612:H613" si="126">ROUND(G612*F612,2)</f>
        <v>0</v>
      </c>
    </row>
    <row r="613" spans="1:9" s="88" customFormat="1" ht="30" customHeight="1" x14ac:dyDescent="0.2">
      <c r="A613" s="80" t="s">
        <v>535</v>
      </c>
      <c r="B613" s="92" t="s">
        <v>56</v>
      </c>
      <c r="C613" s="130" t="s">
        <v>536</v>
      </c>
      <c r="D613" s="83"/>
      <c r="E613" s="84" t="s">
        <v>37</v>
      </c>
      <c r="F613" s="85">
        <v>7</v>
      </c>
      <c r="G613" s="86"/>
      <c r="H613" s="87">
        <f t="shared" si="126"/>
        <v>0</v>
      </c>
    </row>
    <row r="614" spans="1:9" s="123" customFormat="1" ht="30" customHeight="1" x14ac:dyDescent="0.2">
      <c r="A614" s="80" t="s">
        <v>280</v>
      </c>
      <c r="B614" s="81" t="s">
        <v>608</v>
      </c>
      <c r="C614" s="122" t="s">
        <v>281</v>
      </c>
      <c r="D614" s="83" t="s">
        <v>117</v>
      </c>
      <c r="E614" s="84"/>
      <c r="F614" s="120"/>
      <c r="G614" s="91">
        <v>0</v>
      </c>
      <c r="H614" s="121"/>
      <c r="I614" s="88"/>
    </row>
    <row r="615" spans="1:9" s="123" customFormat="1" ht="30" customHeight="1" x14ac:dyDescent="0.2">
      <c r="A615" s="80" t="s">
        <v>282</v>
      </c>
      <c r="B615" s="92" t="s">
        <v>31</v>
      </c>
      <c r="C615" s="122" t="s">
        <v>283</v>
      </c>
      <c r="D615" s="83"/>
      <c r="E615" s="84" t="s">
        <v>37</v>
      </c>
      <c r="F615" s="85">
        <v>2</v>
      </c>
      <c r="G615" s="86"/>
      <c r="H615" s="87">
        <f>ROUND(G615*F615,2)</f>
        <v>0</v>
      </c>
      <c r="I615" s="88"/>
    </row>
    <row r="616" spans="1:9" s="88" customFormat="1" ht="30" customHeight="1" x14ac:dyDescent="0.2">
      <c r="A616" s="80" t="s">
        <v>609</v>
      </c>
      <c r="B616" s="81" t="s">
        <v>610</v>
      </c>
      <c r="C616" s="82" t="s">
        <v>611</v>
      </c>
      <c r="D616" s="83" t="s">
        <v>117</v>
      </c>
      <c r="E616" s="84" t="s">
        <v>37</v>
      </c>
      <c r="F616" s="85">
        <v>1</v>
      </c>
      <c r="G616" s="86"/>
      <c r="H616" s="87">
        <f t="shared" ref="H616" si="127">ROUND(G616*F616,2)</f>
        <v>0</v>
      </c>
    </row>
    <row r="617" spans="1:9" ht="33" customHeight="1" x14ac:dyDescent="0.2">
      <c r="A617" s="21"/>
      <c r="B617" s="13"/>
      <c r="C617" s="35" t="s">
        <v>23</v>
      </c>
      <c r="D617" s="11"/>
      <c r="E617" s="10"/>
      <c r="F617" s="9"/>
      <c r="G617" s="21"/>
      <c r="H617" s="24"/>
    </row>
    <row r="618" spans="1:9" s="88" customFormat="1" ht="33" customHeight="1" x14ac:dyDescent="0.2">
      <c r="A618" s="80" t="s">
        <v>52</v>
      </c>
      <c r="B618" s="105" t="s">
        <v>612</v>
      </c>
      <c r="C618" s="181" t="s">
        <v>194</v>
      </c>
      <c r="D618" s="182" t="s">
        <v>195</v>
      </c>
      <c r="E618" s="108" t="s">
        <v>37</v>
      </c>
      <c r="F618" s="109">
        <v>4</v>
      </c>
      <c r="G618" s="110"/>
      <c r="H618" s="111">
        <f>ROUND(G618*F618,2)</f>
        <v>0</v>
      </c>
    </row>
    <row r="619" spans="1:9" s="88" customFormat="1" ht="30" customHeight="1" x14ac:dyDescent="0.2">
      <c r="A619" s="80" t="s">
        <v>53</v>
      </c>
      <c r="B619" s="125" t="s">
        <v>613</v>
      </c>
      <c r="C619" s="191" t="s">
        <v>196</v>
      </c>
      <c r="D619" s="132" t="s">
        <v>195</v>
      </c>
      <c r="E619" s="128"/>
      <c r="F619" s="139"/>
      <c r="G619" s="140">
        <v>0</v>
      </c>
      <c r="H619" s="141"/>
    </row>
    <row r="620" spans="1:9" s="88" customFormat="1" ht="30" customHeight="1" x14ac:dyDescent="0.2">
      <c r="A620" s="80" t="s">
        <v>159</v>
      </c>
      <c r="B620" s="92" t="s">
        <v>31</v>
      </c>
      <c r="C620" s="82" t="s">
        <v>160</v>
      </c>
      <c r="D620" s="83"/>
      <c r="E620" s="84" t="s">
        <v>37</v>
      </c>
      <c r="F620" s="85">
        <v>2</v>
      </c>
      <c r="G620" s="86"/>
      <c r="H620" s="87">
        <f>ROUND(G620*F620,2)</f>
        <v>0</v>
      </c>
    </row>
    <row r="621" spans="1:9" s="88" customFormat="1" ht="30" customHeight="1" x14ac:dyDescent="0.2">
      <c r="A621" s="80" t="s">
        <v>54</v>
      </c>
      <c r="B621" s="92" t="s">
        <v>38</v>
      </c>
      <c r="C621" s="82" t="s">
        <v>130</v>
      </c>
      <c r="D621" s="83"/>
      <c r="E621" s="84" t="s">
        <v>37</v>
      </c>
      <c r="F621" s="85">
        <v>3</v>
      </c>
      <c r="G621" s="86"/>
      <c r="H621" s="87">
        <f>ROUND(G621*F621,2)</f>
        <v>0</v>
      </c>
    </row>
    <row r="622" spans="1:9" s="88" customFormat="1" ht="30" customHeight="1" x14ac:dyDescent="0.2">
      <c r="A622" s="80" t="s">
        <v>161</v>
      </c>
      <c r="B622" s="92" t="s">
        <v>48</v>
      </c>
      <c r="C622" s="82" t="s">
        <v>162</v>
      </c>
      <c r="D622" s="83"/>
      <c r="E622" s="84" t="s">
        <v>37</v>
      </c>
      <c r="F622" s="85">
        <v>2</v>
      </c>
      <c r="G622" s="86"/>
      <c r="H622" s="87">
        <f>ROUND(G622*F622,2)</f>
        <v>0</v>
      </c>
    </row>
    <row r="623" spans="1:9" s="88" customFormat="1" ht="30" customHeight="1" x14ac:dyDescent="0.2">
      <c r="A623" s="80" t="s">
        <v>55</v>
      </c>
      <c r="B623" s="92" t="s">
        <v>56</v>
      </c>
      <c r="C623" s="82" t="s">
        <v>148</v>
      </c>
      <c r="D623" s="83"/>
      <c r="E623" s="84" t="s">
        <v>37</v>
      </c>
      <c r="F623" s="85">
        <v>2</v>
      </c>
      <c r="G623" s="86"/>
      <c r="H623" s="87">
        <f>ROUND(G623*F623,2)</f>
        <v>0</v>
      </c>
    </row>
    <row r="624" spans="1:9" s="88" customFormat="1" ht="30" customHeight="1" x14ac:dyDescent="0.2">
      <c r="A624" s="80" t="s">
        <v>67</v>
      </c>
      <c r="B624" s="81" t="s">
        <v>614</v>
      </c>
      <c r="C624" s="82" t="s">
        <v>75</v>
      </c>
      <c r="D624" s="131" t="s">
        <v>195</v>
      </c>
      <c r="E624" s="84" t="s">
        <v>37</v>
      </c>
      <c r="F624" s="85">
        <v>2</v>
      </c>
      <c r="G624" s="86"/>
      <c r="H624" s="87">
        <f t="shared" ref="H624:H626" si="128">ROUND(G624*F624,2)</f>
        <v>0</v>
      </c>
    </row>
    <row r="625" spans="1:57" s="88" customFormat="1" ht="30" customHeight="1" x14ac:dyDescent="0.2">
      <c r="A625" s="80" t="s">
        <v>68</v>
      </c>
      <c r="B625" s="81" t="s">
        <v>615</v>
      </c>
      <c r="C625" s="82" t="s">
        <v>76</v>
      </c>
      <c r="D625" s="131" t="s">
        <v>195</v>
      </c>
      <c r="E625" s="84" t="s">
        <v>37</v>
      </c>
      <c r="F625" s="85">
        <v>2</v>
      </c>
      <c r="G625" s="86"/>
      <c r="H625" s="87">
        <f t="shared" si="128"/>
        <v>0</v>
      </c>
    </row>
    <row r="626" spans="1:57" s="88" customFormat="1" ht="30" customHeight="1" x14ac:dyDescent="0.2">
      <c r="A626" s="80" t="s">
        <v>69</v>
      </c>
      <c r="B626" s="81" t="s">
        <v>616</v>
      </c>
      <c r="C626" s="82" t="s">
        <v>77</v>
      </c>
      <c r="D626" s="131" t="s">
        <v>195</v>
      </c>
      <c r="E626" s="84" t="s">
        <v>37</v>
      </c>
      <c r="F626" s="85">
        <v>1</v>
      </c>
      <c r="G626" s="86"/>
      <c r="H626" s="87">
        <f t="shared" si="128"/>
        <v>0</v>
      </c>
    </row>
    <row r="627" spans="1:57" s="88" customFormat="1" ht="30" customHeight="1" x14ac:dyDescent="0.2">
      <c r="A627" s="133" t="s">
        <v>226</v>
      </c>
      <c r="B627" s="81" t="s">
        <v>617</v>
      </c>
      <c r="C627" s="130" t="s">
        <v>228</v>
      </c>
      <c r="D627" s="131" t="s">
        <v>195</v>
      </c>
      <c r="E627" s="135" t="s">
        <v>37</v>
      </c>
      <c r="F627" s="85">
        <v>1</v>
      </c>
      <c r="G627" s="136"/>
      <c r="H627" s="137">
        <f>ROUND(G627*F627,2)</f>
        <v>0</v>
      </c>
    </row>
    <row r="628" spans="1:57" ht="33" customHeight="1" x14ac:dyDescent="0.2">
      <c r="A628" s="21"/>
      <c r="B628" s="17"/>
      <c r="C628" s="35" t="s">
        <v>24</v>
      </c>
      <c r="D628" s="11"/>
      <c r="E628" s="8"/>
      <c r="F628" s="11"/>
      <c r="G628" s="21"/>
      <c r="H628" s="24"/>
    </row>
    <row r="629" spans="1:57" s="88" customFormat="1" ht="30" customHeight="1" x14ac:dyDescent="0.2">
      <c r="A629" s="103" t="s">
        <v>57</v>
      </c>
      <c r="B629" s="81" t="s">
        <v>569</v>
      </c>
      <c r="C629" s="82" t="s">
        <v>58</v>
      </c>
      <c r="D629" s="83" t="s">
        <v>135</v>
      </c>
      <c r="E629" s="84"/>
      <c r="F629" s="90"/>
      <c r="G629" s="91">
        <v>0</v>
      </c>
      <c r="H629" s="87"/>
    </row>
    <row r="630" spans="1:57" s="88" customFormat="1" ht="30" customHeight="1" x14ac:dyDescent="0.2">
      <c r="A630" s="103" t="s">
        <v>136</v>
      </c>
      <c r="B630" s="92" t="s">
        <v>31</v>
      </c>
      <c r="C630" s="82" t="s">
        <v>137</v>
      </c>
      <c r="D630" s="83"/>
      <c r="E630" s="84" t="s">
        <v>30</v>
      </c>
      <c r="F630" s="85">
        <v>500</v>
      </c>
      <c r="G630" s="86"/>
      <c r="H630" s="87">
        <f>ROUND(G630*F630,2)</f>
        <v>0</v>
      </c>
    </row>
    <row r="631" spans="1:57" s="88" customFormat="1" ht="30" customHeight="1" x14ac:dyDescent="0.2">
      <c r="A631" s="103" t="s">
        <v>59</v>
      </c>
      <c r="B631" s="92" t="s">
        <v>38</v>
      </c>
      <c r="C631" s="82" t="s">
        <v>138</v>
      </c>
      <c r="D631" s="83"/>
      <c r="E631" s="84" t="s">
        <v>30</v>
      </c>
      <c r="F631" s="85">
        <v>2410</v>
      </c>
      <c r="G631" s="86"/>
      <c r="H631" s="87">
        <f>ROUND(G631*F631,2)</f>
        <v>0</v>
      </c>
    </row>
    <row r="632" spans="1:57" ht="33" customHeight="1" x14ac:dyDescent="0.2">
      <c r="A632" s="21"/>
      <c r="B632" s="6"/>
      <c r="C632" s="35" t="s">
        <v>25</v>
      </c>
      <c r="D632" s="11"/>
      <c r="E632" s="10"/>
      <c r="F632" s="9"/>
      <c r="G632" s="21"/>
      <c r="H632" s="24"/>
    </row>
    <row r="633" spans="1:57" s="88" customFormat="1" ht="33" customHeight="1" x14ac:dyDescent="0.2">
      <c r="A633" s="103"/>
      <c r="B633" s="81" t="s">
        <v>618</v>
      </c>
      <c r="C633" s="82" t="s">
        <v>197</v>
      </c>
      <c r="D633" s="83" t="s">
        <v>631</v>
      </c>
      <c r="E633" s="84" t="s">
        <v>37</v>
      </c>
      <c r="F633" s="85">
        <v>5</v>
      </c>
      <c r="G633" s="86"/>
      <c r="H633" s="87">
        <f t="shared" ref="H633:H634" si="129">ROUND(G633*F633,2)</f>
        <v>0</v>
      </c>
      <c r="AX633" s="147">
        <f>IF(ISNUMBER(SEARCH(".",B633)),1,(IF(ISNUMBER(SEARCH("i)",B633)),2,(IF(ISNUMBER(SEARCH("v)",B633)),2,(IF(ISNUMBER(SEARCH("x)",B633)),2,(IF(ISNUMBER(SEARCH(")",B633)),3,0)))))))))</f>
        <v>1</v>
      </c>
      <c r="AY633" s="147">
        <f>IF(ISBLANK(B633),AY632,IF(AX633=0,B633,AY632))</f>
        <v>0</v>
      </c>
      <c r="AZ633" s="147">
        <f>IF(AX633=1,1+AZ632,IF(AX633=0,AZ632,IF(AX633&gt;1,AZ632,0)))</f>
        <v>1</v>
      </c>
      <c r="BA633" s="147">
        <f>IF(AX633=2,1+BA632,IF(AX633=3,BA632,0))</f>
        <v>0</v>
      </c>
      <c r="BB633" s="147" t="str">
        <f t="shared" ref="BB633:BB634" si="130">IF(ISNUMBER(BA633),LOWER(ROMAN(BA633)),"")</f>
        <v/>
      </c>
      <c r="BC633" s="147">
        <f>IF(AX633=3,1+BC632,0)</f>
        <v>0</v>
      </c>
      <c r="BD633" s="147" t="str">
        <f t="shared" ref="BD633:BD634" si="131">IF(BC633&gt;0,LOWER(MID("ABCDEFGHIJKLMNOPQRSTUVWXYZ",BC633,1)),"")</f>
        <v/>
      </c>
      <c r="BE633" s="147" t="str">
        <f>IF(ISBLANK(B633),"",IF(AX633=0,AY633,(IF(AX633=1,CONCATENATE(AY633,".",AZ633),IF(AX633=2,BB633&amp;")",IF(AX633=3,BD633&amp;")","?"))))))</f>
        <v>0.1</v>
      </c>
    </row>
    <row r="634" spans="1:57" s="88" customFormat="1" ht="30" customHeight="1" x14ac:dyDescent="0.2">
      <c r="A634" s="103"/>
      <c r="B634" s="81" t="s">
        <v>619</v>
      </c>
      <c r="C634" s="82" t="s">
        <v>296</v>
      </c>
      <c r="D634" s="83" t="s">
        <v>631</v>
      </c>
      <c r="E634" s="84" t="s">
        <v>47</v>
      </c>
      <c r="F634" s="85">
        <v>10</v>
      </c>
      <c r="G634" s="86"/>
      <c r="H634" s="87">
        <f t="shared" si="129"/>
        <v>0</v>
      </c>
      <c r="AX634" s="147">
        <f>IF(ISNUMBER(SEARCH(".",B634)),1,(IF(ISNUMBER(SEARCH("i)",B634)),2,(IF(ISNUMBER(SEARCH("v)",B634)),2,(IF(ISNUMBER(SEARCH("x)",B634)),2,(IF(ISNUMBER(SEARCH(")",B634)),3,0)))))))))</f>
        <v>1</v>
      </c>
      <c r="AY634" s="147">
        <f>IF(ISBLANK(B634),AY633,IF(AX634=0,B634,AY633))</f>
        <v>0</v>
      </c>
      <c r="AZ634" s="147">
        <f t="shared" ref="AZ634" si="132">IF(AX634=1,1+AZ633,IF(AX634=0,AZ633,IF(AX634&gt;1,AZ633,0)))</f>
        <v>2</v>
      </c>
      <c r="BA634" s="147">
        <f t="shared" ref="BA634" si="133">IF(AX634=2,1+BA633,IF(AX634=3,BA633,0))</f>
        <v>0</v>
      </c>
      <c r="BB634" s="147" t="str">
        <f t="shared" si="130"/>
        <v/>
      </c>
      <c r="BC634" s="147">
        <f t="shared" ref="BC634" si="134">IF(AX634=3,1+BC633,0)</f>
        <v>0</v>
      </c>
      <c r="BD634" s="147" t="str">
        <f t="shared" si="131"/>
        <v/>
      </c>
      <c r="BE634" s="147" t="str">
        <f>IF(ISBLANK(B634),"",IF(AX634=0,AY634,(IF(AX634=1,CONCATENATE(AY634,".",AZ634),IF(AX634=2,BB634&amp;")",IF(AX634=3,BD634&amp;")","?"))))))</f>
        <v>0.2</v>
      </c>
    </row>
    <row r="635" spans="1:57" s="43" customFormat="1" ht="33" customHeight="1" thickBot="1" x14ac:dyDescent="0.25">
      <c r="A635" s="44"/>
      <c r="B635" s="39" t="str">
        <f>B536</f>
        <v>G</v>
      </c>
      <c r="C635" s="207" t="str">
        <f>C536</f>
        <v>THOMPSON DRIVE - NESS AVE TO STRAUSS DR</v>
      </c>
      <c r="D635" s="208"/>
      <c r="E635" s="208"/>
      <c r="F635" s="209"/>
      <c r="G635" s="44" t="s">
        <v>17</v>
      </c>
      <c r="H635" s="44">
        <f>SUM(H536:H634)</f>
        <v>0</v>
      </c>
    </row>
    <row r="636" spans="1:57" s="74" customFormat="1" ht="33" customHeight="1" thickTop="1" x14ac:dyDescent="0.2">
      <c r="A636" s="71"/>
      <c r="B636" s="72" t="s">
        <v>260</v>
      </c>
      <c r="C636" s="219" t="s">
        <v>240</v>
      </c>
      <c r="D636" s="220"/>
      <c r="E636" s="220"/>
      <c r="F636" s="221"/>
      <c r="G636" s="71"/>
      <c r="H636" s="73"/>
    </row>
    <row r="637" spans="1:57" s="70" customFormat="1" ht="30" customHeight="1" x14ac:dyDescent="0.2">
      <c r="A637" s="75" t="s">
        <v>243</v>
      </c>
      <c r="B637" s="64" t="s">
        <v>623</v>
      </c>
      <c r="C637" s="65" t="s">
        <v>244</v>
      </c>
      <c r="D637" s="69" t="s">
        <v>633</v>
      </c>
      <c r="E637" s="66" t="s">
        <v>241</v>
      </c>
      <c r="F637" s="201">
        <v>1</v>
      </c>
      <c r="G637" s="67"/>
      <c r="H637" s="68">
        <f t="shared" ref="H637" si="135">ROUND(G637*F637,2)</f>
        <v>0</v>
      </c>
    </row>
    <row r="638" spans="1:57" s="74" customFormat="1" ht="33" customHeight="1" thickBot="1" x14ac:dyDescent="0.25">
      <c r="A638" s="76"/>
      <c r="B638" s="77" t="str">
        <f>B636</f>
        <v>H</v>
      </c>
      <c r="C638" s="222" t="str">
        <f>C636</f>
        <v>MOBILIZATION /DEMOLIBIZATION</v>
      </c>
      <c r="D638" s="223"/>
      <c r="E638" s="223"/>
      <c r="F638" s="224"/>
      <c r="G638" s="78" t="s">
        <v>17</v>
      </c>
      <c r="H638" s="79">
        <f>H637</f>
        <v>0</v>
      </c>
    </row>
    <row r="639" spans="1:57" ht="36" customHeight="1" thickTop="1" x14ac:dyDescent="0.25">
      <c r="A639" s="56"/>
      <c r="B639" s="12"/>
      <c r="C639" s="18" t="s">
        <v>18</v>
      </c>
      <c r="D639" s="27"/>
      <c r="E639" s="1"/>
      <c r="F639" s="1"/>
      <c r="G639" s="58"/>
      <c r="H639" s="61"/>
    </row>
    <row r="640" spans="1:57" ht="33" customHeight="1" thickBot="1" x14ac:dyDescent="0.25">
      <c r="A640" s="22"/>
      <c r="B640" s="39" t="str">
        <f>B6</f>
        <v>A</v>
      </c>
      <c r="C640" s="210" t="str">
        <f>C6</f>
        <v>DOMINION STREET - ELLICE AVE TO SARGENT AVE</v>
      </c>
      <c r="D640" s="208"/>
      <c r="E640" s="208"/>
      <c r="F640" s="209"/>
      <c r="G640" s="22" t="s">
        <v>17</v>
      </c>
      <c r="H640" s="22">
        <f>H81</f>
        <v>0</v>
      </c>
    </row>
    <row r="641" spans="1:8" ht="33" customHeight="1" thickTop="1" thickBot="1" x14ac:dyDescent="0.25">
      <c r="A641" s="22"/>
      <c r="B641" s="39" t="str">
        <f>B82</f>
        <v>B</v>
      </c>
      <c r="C641" s="211" t="str">
        <f>C82</f>
        <v>DOMINION STREET - ST MATHEWS AVE TO ARMOURY AVE</v>
      </c>
      <c r="D641" s="212"/>
      <c r="E641" s="212"/>
      <c r="F641" s="213"/>
      <c r="G641" s="22" t="s">
        <v>17</v>
      </c>
      <c r="H641" s="22">
        <f>H156</f>
        <v>0</v>
      </c>
    </row>
    <row r="642" spans="1:8" ht="33" customHeight="1" thickTop="1" thickBot="1" x14ac:dyDescent="0.25">
      <c r="A642" s="22"/>
      <c r="B642" s="39" t="str">
        <f>B157</f>
        <v>C</v>
      </c>
      <c r="C642" s="211" t="str">
        <f>C157</f>
        <v>DONCASTER STREET - BLANCHE AVE TO CORYDON AVE</v>
      </c>
      <c r="D642" s="212"/>
      <c r="E642" s="212"/>
      <c r="F642" s="213"/>
      <c r="G642" s="22" t="s">
        <v>17</v>
      </c>
      <c r="H642" s="22">
        <f>H239</f>
        <v>0</v>
      </c>
    </row>
    <row r="643" spans="1:8" ht="33" customHeight="1" thickTop="1" thickBot="1" x14ac:dyDescent="0.25">
      <c r="A643" s="22"/>
      <c r="B643" s="39" t="str">
        <f>B240</f>
        <v>D</v>
      </c>
      <c r="C643" s="210" t="str">
        <f>C240</f>
        <v>JOLLIET CRESCENT - ROUGE RD TO SANSOME AVE</v>
      </c>
      <c r="D643" s="208"/>
      <c r="E643" s="208"/>
      <c r="F643" s="209"/>
      <c r="G643" s="22" t="s">
        <v>17</v>
      </c>
      <c r="H643" s="22">
        <f>H354</f>
        <v>0</v>
      </c>
    </row>
    <row r="644" spans="1:8" ht="33" customHeight="1" thickTop="1" thickBot="1" x14ac:dyDescent="0.25">
      <c r="A644" s="22"/>
      <c r="B644" s="39" t="str">
        <f>B355</f>
        <v>E</v>
      </c>
      <c r="C644" s="211" t="str">
        <f>C355</f>
        <v>ROUGE ROAD - ASSINIBOINE AVE TO BROWNING BLVD</v>
      </c>
      <c r="D644" s="212"/>
      <c r="E644" s="212"/>
      <c r="F644" s="213"/>
      <c r="G644" s="22" t="s">
        <v>17</v>
      </c>
      <c r="H644" s="22">
        <f>H446</f>
        <v>0</v>
      </c>
    </row>
    <row r="645" spans="1:8" ht="33" customHeight="1" thickTop="1" thickBot="1" x14ac:dyDescent="0.25">
      <c r="A645" s="22"/>
      <c r="B645" s="39" t="str">
        <f>B447</f>
        <v>F</v>
      </c>
      <c r="C645" s="211" t="str">
        <f>C447</f>
        <v>STRAUSS DRIVE - THOMPSON DR TO STRAUSS DR</v>
      </c>
      <c r="D645" s="212"/>
      <c r="E645" s="212"/>
      <c r="F645" s="213"/>
      <c r="G645" s="22" t="s">
        <v>17</v>
      </c>
      <c r="H645" s="22">
        <f>H535</f>
        <v>0</v>
      </c>
    </row>
    <row r="646" spans="1:8" ht="33" customHeight="1" thickTop="1" thickBot="1" x14ac:dyDescent="0.25">
      <c r="A646" s="22"/>
      <c r="B646" s="39" t="str">
        <f>B536</f>
        <v>G</v>
      </c>
      <c r="C646" s="211" t="str">
        <f>C536</f>
        <v>THOMPSON DRIVE - NESS AVE TO STRAUSS DR</v>
      </c>
      <c r="D646" s="212"/>
      <c r="E646" s="212"/>
      <c r="F646" s="213"/>
      <c r="G646" s="22" t="s">
        <v>17</v>
      </c>
      <c r="H646" s="22">
        <f>H635</f>
        <v>0</v>
      </c>
    </row>
    <row r="647" spans="1:8" ht="33" customHeight="1" thickTop="1" thickBot="1" x14ac:dyDescent="0.25">
      <c r="A647" s="29"/>
      <c r="B647" s="39" t="str">
        <f>B636</f>
        <v>H</v>
      </c>
      <c r="C647" s="225" t="str">
        <f>C636</f>
        <v>MOBILIZATION /DEMOLIBIZATION</v>
      </c>
      <c r="D647" s="226"/>
      <c r="E647" s="226"/>
      <c r="F647" s="227"/>
      <c r="G647" s="29" t="s">
        <v>17</v>
      </c>
      <c r="H647" s="29">
        <f>H638</f>
        <v>0</v>
      </c>
    </row>
    <row r="648" spans="1:8" s="38" customFormat="1" ht="37.9" customHeight="1" thickTop="1" x14ac:dyDescent="0.2">
      <c r="A648" s="21"/>
      <c r="B648" s="217" t="s">
        <v>27</v>
      </c>
      <c r="C648" s="218"/>
      <c r="D648" s="218"/>
      <c r="E648" s="218"/>
      <c r="F648" s="218"/>
      <c r="G648" s="202">
        <f>SUM(H640:H647)</f>
        <v>0</v>
      </c>
      <c r="H648" s="203"/>
    </row>
    <row r="649" spans="1:8" ht="15.95" customHeight="1" x14ac:dyDescent="0.2">
      <c r="A649" s="57"/>
      <c r="B649" s="52"/>
      <c r="C649" s="53"/>
      <c r="D649" s="54"/>
      <c r="E649" s="53"/>
      <c r="F649" s="53"/>
      <c r="G649" s="28"/>
      <c r="H649" s="62"/>
    </row>
  </sheetData>
  <sheetProtection algorithmName="SHA-512" hashValue="kAOnoMvjOA8B0HYjQ/7M71perpVEAhl22lrgzvIBSKW1VyS6wBE0YSjv79bUXZQy14Tu8avgQxRUiBTFhktg9A==" saltValue="DEiroxLVmzfxKkt9P/BrPA==" spinCount="100000" sheet="1" selectLockedCells="1"/>
  <mergeCells count="26">
    <mergeCell ref="C6:F6"/>
    <mergeCell ref="C239:F239"/>
    <mergeCell ref="B648:F648"/>
    <mergeCell ref="C82:F82"/>
    <mergeCell ref="C81:F81"/>
    <mergeCell ref="C156:F156"/>
    <mergeCell ref="C640:F640"/>
    <mergeCell ref="C641:F641"/>
    <mergeCell ref="C642:F642"/>
    <mergeCell ref="C636:F636"/>
    <mergeCell ref="C638:F638"/>
    <mergeCell ref="C647:F647"/>
    <mergeCell ref="C157:F157"/>
    <mergeCell ref="G648:H648"/>
    <mergeCell ref="C240:F240"/>
    <mergeCell ref="C354:F354"/>
    <mergeCell ref="C355:F355"/>
    <mergeCell ref="C446:F446"/>
    <mergeCell ref="C447:F447"/>
    <mergeCell ref="C535:F535"/>
    <mergeCell ref="C536:F536"/>
    <mergeCell ref="C635:F635"/>
    <mergeCell ref="C643:F643"/>
    <mergeCell ref="C644:F644"/>
    <mergeCell ref="C645:F645"/>
    <mergeCell ref="C646:F646"/>
  </mergeCells>
  <phoneticPr fontId="0" type="noConversion"/>
  <conditionalFormatting sqref="D637 D38:D40 D43:D44 D70:D72">
    <cfRule type="cellIs" dxfId="919" priority="1120" stopIfTrue="1" operator="equal">
      <formula>"CW 2130-R11"</formula>
    </cfRule>
    <cfRule type="cellIs" dxfId="918" priority="1121" stopIfTrue="1" operator="equal">
      <formula>"CW 3120-R2"</formula>
    </cfRule>
    <cfRule type="cellIs" dxfId="917" priority="1122" stopIfTrue="1" operator="equal">
      <formula>"CW 3240-R7"</formula>
    </cfRule>
  </conditionalFormatting>
  <conditionalFormatting sqref="G637">
    <cfRule type="expression" dxfId="916" priority="1116">
      <formula>G637&gt;G648*0.05</formula>
    </cfRule>
  </conditionalFormatting>
  <conditionalFormatting sqref="D8">
    <cfRule type="cellIs" dxfId="915" priority="1113" stopIfTrue="1" operator="equal">
      <formula>"CW 2130-R11"</formula>
    </cfRule>
    <cfRule type="cellIs" dxfId="914" priority="1114" stopIfTrue="1" operator="equal">
      <formula>"CW 3120-R2"</formula>
    </cfRule>
    <cfRule type="cellIs" dxfId="913" priority="1115" stopIfTrue="1" operator="equal">
      <formula>"CW 3240-R7"</formula>
    </cfRule>
  </conditionalFormatting>
  <conditionalFormatting sqref="D9">
    <cfRule type="cellIs" dxfId="912" priority="1110" stopIfTrue="1" operator="equal">
      <formula>"CW 2130-R11"</formula>
    </cfRule>
    <cfRule type="cellIs" dxfId="911" priority="1111" stopIfTrue="1" operator="equal">
      <formula>"CW 3120-R2"</formula>
    </cfRule>
    <cfRule type="cellIs" dxfId="910" priority="1112" stopIfTrue="1" operator="equal">
      <formula>"CW 3240-R7"</formula>
    </cfRule>
  </conditionalFormatting>
  <conditionalFormatting sqref="D10 D12">
    <cfRule type="cellIs" dxfId="909" priority="1107" stopIfTrue="1" operator="equal">
      <formula>"CW 2130-R11"</formula>
    </cfRule>
    <cfRule type="cellIs" dxfId="908" priority="1108" stopIfTrue="1" operator="equal">
      <formula>"CW 3120-R2"</formula>
    </cfRule>
    <cfRule type="cellIs" dxfId="907" priority="1109" stopIfTrue="1" operator="equal">
      <formula>"CW 3240-R7"</formula>
    </cfRule>
  </conditionalFormatting>
  <conditionalFormatting sqref="D11">
    <cfRule type="cellIs" dxfId="906" priority="1104" stopIfTrue="1" operator="equal">
      <formula>"CW 2130-R11"</formula>
    </cfRule>
    <cfRule type="cellIs" dxfId="905" priority="1105" stopIfTrue="1" operator="equal">
      <formula>"CW 3120-R2"</formula>
    </cfRule>
    <cfRule type="cellIs" dxfId="904" priority="1106" stopIfTrue="1" operator="equal">
      <formula>"CW 3240-R7"</formula>
    </cfRule>
  </conditionalFormatting>
  <conditionalFormatting sqref="D15">
    <cfRule type="cellIs" dxfId="903" priority="1101" stopIfTrue="1" operator="equal">
      <formula>"CW 2130-R11"</formula>
    </cfRule>
    <cfRule type="cellIs" dxfId="902" priority="1102" stopIfTrue="1" operator="equal">
      <formula>"CW 3120-R2"</formula>
    </cfRule>
    <cfRule type="cellIs" dxfId="901" priority="1103" stopIfTrue="1" operator="equal">
      <formula>"CW 3240-R7"</formula>
    </cfRule>
  </conditionalFormatting>
  <conditionalFormatting sqref="D16">
    <cfRule type="cellIs" dxfId="900" priority="1098" stopIfTrue="1" operator="equal">
      <formula>"CW 2130-R11"</formula>
    </cfRule>
    <cfRule type="cellIs" dxfId="899" priority="1099" stopIfTrue="1" operator="equal">
      <formula>"CW 3120-R2"</formula>
    </cfRule>
    <cfRule type="cellIs" dxfId="898" priority="1100" stopIfTrue="1" operator="equal">
      <formula>"CW 3240-R7"</formula>
    </cfRule>
  </conditionalFormatting>
  <conditionalFormatting sqref="D17">
    <cfRule type="cellIs" dxfId="897" priority="1095" stopIfTrue="1" operator="equal">
      <formula>"CW 2130-R11"</formula>
    </cfRule>
    <cfRule type="cellIs" dxfId="896" priority="1096" stopIfTrue="1" operator="equal">
      <formula>"CW 3120-R2"</formula>
    </cfRule>
    <cfRule type="cellIs" dxfId="895" priority="1097" stopIfTrue="1" operator="equal">
      <formula>"CW 3240-R7"</formula>
    </cfRule>
  </conditionalFormatting>
  <conditionalFormatting sqref="D18">
    <cfRule type="cellIs" dxfId="894" priority="1092" stopIfTrue="1" operator="equal">
      <formula>"CW 2130-R11"</formula>
    </cfRule>
    <cfRule type="cellIs" dxfId="893" priority="1093" stopIfTrue="1" operator="equal">
      <formula>"CW 3120-R2"</formula>
    </cfRule>
    <cfRule type="cellIs" dxfId="892" priority="1094" stopIfTrue="1" operator="equal">
      <formula>"CW 3240-R7"</formula>
    </cfRule>
  </conditionalFormatting>
  <conditionalFormatting sqref="D14">
    <cfRule type="cellIs" dxfId="891" priority="1089" stopIfTrue="1" operator="equal">
      <formula>"CW 2130-R11"</formula>
    </cfRule>
    <cfRule type="cellIs" dxfId="890" priority="1090" stopIfTrue="1" operator="equal">
      <formula>"CW 3120-R2"</formula>
    </cfRule>
    <cfRule type="cellIs" dxfId="889" priority="1091" stopIfTrue="1" operator="equal">
      <formula>"CW 3240-R7"</formula>
    </cfRule>
  </conditionalFormatting>
  <conditionalFormatting sqref="D13">
    <cfRule type="cellIs" dxfId="888" priority="1086" stopIfTrue="1" operator="equal">
      <formula>"CW 2130-R11"</formula>
    </cfRule>
    <cfRule type="cellIs" dxfId="887" priority="1087" stopIfTrue="1" operator="equal">
      <formula>"CW 3120-R2"</formula>
    </cfRule>
    <cfRule type="cellIs" dxfId="886" priority="1088" stopIfTrue="1" operator="equal">
      <formula>"CW 3240-R7"</formula>
    </cfRule>
  </conditionalFormatting>
  <conditionalFormatting sqref="D20:D21">
    <cfRule type="cellIs" dxfId="885" priority="1083" stopIfTrue="1" operator="equal">
      <formula>"CW 2130-R11"</formula>
    </cfRule>
    <cfRule type="cellIs" dxfId="884" priority="1084" stopIfTrue="1" operator="equal">
      <formula>"CW 3120-R2"</formula>
    </cfRule>
    <cfRule type="cellIs" dxfId="883" priority="1085" stopIfTrue="1" operator="equal">
      <formula>"CW 3240-R7"</formula>
    </cfRule>
  </conditionalFormatting>
  <conditionalFormatting sqref="D34:D37">
    <cfRule type="cellIs" dxfId="882" priority="1080" stopIfTrue="1" operator="equal">
      <formula>"CW 2130-R11"</formula>
    </cfRule>
    <cfRule type="cellIs" dxfId="881" priority="1081" stopIfTrue="1" operator="equal">
      <formula>"CW 3120-R2"</formula>
    </cfRule>
    <cfRule type="cellIs" dxfId="880" priority="1082" stopIfTrue="1" operator="equal">
      <formula>"CW 3240-R7"</formula>
    </cfRule>
  </conditionalFormatting>
  <conditionalFormatting sqref="D33">
    <cfRule type="cellIs" dxfId="879" priority="1077" stopIfTrue="1" operator="equal">
      <formula>"CW 2130-R11"</formula>
    </cfRule>
    <cfRule type="cellIs" dxfId="878" priority="1078" stopIfTrue="1" operator="equal">
      <formula>"CW 3120-R2"</formula>
    </cfRule>
    <cfRule type="cellIs" dxfId="877" priority="1079" stopIfTrue="1" operator="equal">
      <formula>"CW 3240-R7"</formula>
    </cfRule>
  </conditionalFormatting>
  <conditionalFormatting sqref="D25:D28">
    <cfRule type="cellIs" dxfId="876" priority="1074" stopIfTrue="1" operator="equal">
      <formula>"CW 2130-R11"</formula>
    </cfRule>
    <cfRule type="cellIs" dxfId="875" priority="1075" stopIfTrue="1" operator="equal">
      <formula>"CW 3120-R2"</formula>
    </cfRule>
    <cfRule type="cellIs" dxfId="874" priority="1076" stopIfTrue="1" operator="equal">
      <formula>"CW 3240-R7"</formula>
    </cfRule>
  </conditionalFormatting>
  <conditionalFormatting sqref="D24">
    <cfRule type="cellIs" dxfId="873" priority="1071" stopIfTrue="1" operator="equal">
      <formula>"CW 2130-R11"</formula>
    </cfRule>
    <cfRule type="cellIs" dxfId="872" priority="1072" stopIfTrue="1" operator="equal">
      <formula>"CW 3120-R2"</formula>
    </cfRule>
    <cfRule type="cellIs" dxfId="871" priority="1073" stopIfTrue="1" operator="equal">
      <formula>"CW 3240-R7"</formula>
    </cfRule>
  </conditionalFormatting>
  <conditionalFormatting sqref="D29:D31">
    <cfRule type="cellIs" dxfId="870" priority="1068" stopIfTrue="1" operator="equal">
      <formula>"CW 2130-R11"</formula>
    </cfRule>
    <cfRule type="cellIs" dxfId="869" priority="1069" stopIfTrue="1" operator="equal">
      <formula>"CW 3120-R2"</formula>
    </cfRule>
    <cfRule type="cellIs" dxfId="868" priority="1070" stopIfTrue="1" operator="equal">
      <formula>"CW 3240-R7"</formula>
    </cfRule>
  </conditionalFormatting>
  <conditionalFormatting sqref="D32">
    <cfRule type="cellIs" dxfId="867" priority="1065" stopIfTrue="1" operator="equal">
      <formula>"CW 2130-R11"</formula>
    </cfRule>
    <cfRule type="cellIs" dxfId="866" priority="1066" stopIfTrue="1" operator="equal">
      <formula>"CW 3120-R2"</formula>
    </cfRule>
    <cfRule type="cellIs" dxfId="865" priority="1067" stopIfTrue="1" operator="equal">
      <formula>"CW 3240-R7"</formula>
    </cfRule>
  </conditionalFormatting>
  <conditionalFormatting sqref="D23">
    <cfRule type="cellIs" dxfId="864" priority="1059" stopIfTrue="1" operator="equal">
      <formula>"CW 2130-R11"</formula>
    </cfRule>
    <cfRule type="cellIs" dxfId="863" priority="1060" stopIfTrue="1" operator="equal">
      <formula>"CW 3120-R2"</formula>
    </cfRule>
    <cfRule type="cellIs" dxfId="862" priority="1061" stopIfTrue="1" operator="equal">
      <formula>"CW 3240-R7"</formula>
    </cfRule>
  </conditionalFormatting>
  <conditionalFormatting sqref="D22">
    <cfRule type="cellIs" dxfId="861" priority="1056" stopIfTrue="1" operator="equal">
      <formula>"CW 2130-R11"</formula>
    </cfRule>
    <cfRule type="cellIs" dxfId="860" priority="1057" stopIfTrue="1" operator="equal">
      <formula>"CW 3120-R2"</formula>
    </cfRule>
    <cfRule type="cellIs" dxfId="859" priority="1058" stopIfTrue="1" operator="equal">
      <formula>"CW 3240-R7"</formula>
    </cfRule>
  </conditionalFormatting>
  <conditionalFormatting sqref="D41:D42">
    <cfRule type="cellIs" dxfId="858" priority="1050" stopIfTrue="1" operator="equal">
      <formula>"CW 2130-R11"</formula>
    </cfRule>
    <cfRule type="cellIs" dxfId="857" priority="1051" stopIfTrue="1" operator="equal">
      <formula>"CW 3120-R2"</formula>
    </cfRule>
    <cfRule type="cellIs" dxfId="856" priority="1052" stopIfTrue="1" operator="equal">
      <formula>"CW 3240-R7"</formula>
    </cfRule>
  </conditionalFormatting>
  <conditionalFormatting sqref="D45:D49">
    <cfRule type="cellIs" dxfId="855" priority="1044" stopIfTrue="1" operator="equal">
      <formula>"CW 2130-R11"</formula>
    </cfRule>
    <cfRule type="cellIs" dxfId="854" priority="1045" stopIfTrue="1" operator="equal">
      <formula>"CW 3120-R2"</formula>
    </cfRule>
    <cfRule type="cellIs" dxfId="853" priority="1046" stopIfTrue="1" operator="equal">
      <formula>"CW 3240-R7"</formula>
    </cfRule>
  </conditionalFormatting>
  <conditionalFormatting sqref="D50:D51">
    <cfRule type="cellIs" dxfId="852" priority="1041" stopIfTrue="1" operator="equal">
      <formula>"CW 2130-R11"</formula>
    </cfRule>
    <cfRule type="cellIs" dxfId="851" priority="1042" stopIfTrue="1" operator="equal">
      <formula>"CW 3120-R2"</formula>
    </cfRule>
    <cfRule type="cellIs" dxfId="850" priority="1043" stopIfTrue="1" operator="equal">
      <formula>"CW 3240-R7"</formula>
    </cfRule>
  </conditionalFormatting>
  <conditionalFormatting sqref="D52:D53">
    <cfRule type="cellIs" dxfId="849" priority="1038" stopIfTrue="1" operator="equal">
      <formula>"CW 2130-R11"</formula>
    </cfRule>
    <cfRule type="cellIs" dxfId="848" priority="1039" stopIfTrue="1" operator="equal">
      <formula>"CW 3120-R2"</formula>
    </cfRule>
    <cfRule type="cellIs" dxfId="847" priority="1040" stopIfTrue="1" operator="equal">
      <formula>"CW 3240-R7"</formula>
    </cfRule>
  </conditionalFormatting>
  <conditionalFormatting sqref="D52:D53">
    <cfRule type="cellIs" dxfId="846" priority="1035" stopIfTrue="1" operator="equal">
      <formula>"CW 2130-R11"</formula>
    </cfRule>
    <cfRule type="cellIs" dxfId="845" priority="1036" stopIfTrue="1" operator="equal">
      <formula>"CW 3120-R2"</formula>
    </cfRule>
    <cfRule type="cellIs" dxfId="844" priority="1037" stopIfTrue="1" operator="equal">
      <formula>"CW 3240-R7"</formula>
    </cfRule>
  </conditionalFormatting>
  <conditionalFormatting sqref="D54">
    <cfRule type="cellIs" dxfId="843" priority="1032" stopIfTrue="1" operator="equal">
      <formula>"CW 2130-R11"</formula>
    </cfRule>
    <cfRule type="cellIs" dxfId="842" priority="1033" stopIfTrue="1" operator="equal">
      <formula>"CW 3120-R2"</formula>
    </cfRule>
    <cfRule type="cellIs" dxfId="841" priority="1034" stopIfTrue="1" operator="equal">
      <formula>"CW 3240-R7"</formula>
    </cfRule>
  </conditionalFormatting>
  <conditionalFormatting sqref="D56:D57">
    <cfRule type="cellIs" dxfId="840" priority="1030" stopIfTrue="1" operator="equal">
      <formula>"CW 3120-R2"</formula>
    </cfRule>
    <cfRule type="cellIs" dxfId="839" priority="1031" stopIfTrue="1" operator="equal">
      <formula>"CW 3240-R7"</formula>
    </cfRule>
  </conditionalFormatting>
  <conditionalFormatting sqref="D58">
    <cfRule type="cellIs" dxfId="838" priority="1028" stopIfTrue="1" operator="equal">
      <formula>"CW 3120-R2"</formula>
    </cfRule>
    <cfRule type="cellIs" dxfId="837" priority="1029" stopIfTrue="1" operator="equal">
      <formula>"CW 3240-R7"</formula>
    </cfRule>
  </conditionalFormatting>
  <conditionalFormatting sqref="D62">
    <cfRule type="cellIs" dxfId="836" priority="1026" stopIfTrue="1" operator="equal">
      <formula>"CW 3120-R2"</formula>
    </cfRule>
    <cfRule type="cellIs" dxfId="835" priority="1027" stopIfTrue="1" operator="equal">
      <formula>"CW 3240-R7"</formula>
    </cfRule>
  </conditionalFormatting>
  <conditionalFormatting sqref="D63">
    <cfRule type="cellIs" dxfId="834" priority="1024" stopIfTrue="1" operator="equal">
      <formula>"CW 3120-R2"</formula>
    </cfRule>
    <cfRule type="cellIs" dxfId="833" priority="1025" stopIfTrue="1" operator="equal">
      <formula>"CW 3240-R7"</formula>
    </cfRule>
  </conditionalFormatting>
  <conditionalFormatting sqref="D64">
    <cfRule type="cellIs" dxfId="832" priority="1022" stopIfTrue="1" operator="equal">
      <formula>"CW 3120-R2"</formula>
    </cfRule>
    <cfRule type="cellIs" dxfId="831" priority="1023" stopIfTrue="1" operator="equal">
      <formula>"CW 3240-R7"</formula>
    </cfRule>
  </conditionalFormatting>
  <conditionalFormatting sqref="D68">
    <cfRule type="cellIs" dxfId="830" priority="1017" stopIfTrue="1" operator="equal">
      <formula>"CW 2130-R11"</formula>
    </cfRule>
    <cfRule type="cellIs" dxfId="829" priority="1018" stopIfTrue="1" operator="equal">
      <formula>"CW 3120-R2"</formula>
    </cfRule>
    <cfRule type="cellIs" dxfId="828" priority="1019" stopIfTrue="1" operator="equal">
      <formula>"CW 3240-R7"</formula>
    </cfRule>
  </conditionalFormatting>
  <conditionalFormatting sqref="D66">
    <cfRule type="cellIs" dxfId="827" priority="1014" stopIfTrue="1" operator="equal">
      <formula>"CW 2130-R11"</formula>
    </cfRule>
    <cfRule type="cellIs" dxfId="826" priority="1015" stopIfTrue="1" operator="equal">
      <formula>"CW 3120-R2"</formula>
    </cfRule>
    <cfRule type="cellIs" dxfId="825" priority="1016" stopIfTrue="1" operator="equal">
      <formula>"CW 3240-R7"</formula>
    </cfRule>
  </conditionalFormatting>
  <conditionalFormatting sqref="D67">
    <cfRule type="cellIs" dxfId="824" priority="1020" stopIfTrue="1" operator="equal">
      <formula>"CW 3120-R2"</formula>
    </cfRule>
    <cfRule type="cellIs" dxfId="823" priority="1021" stopIfTrue="1" operator="equal">
      <formula>"CW 3240-R7"</formula>
    </cfRule>
  </conditionalFormatting>
  <conditionalFormatting sqref="D69">
    <cfRule type="cellIs" dxfId="822" priority="1008" stopIfTrue="1" operator="equal">
      <formula>"CW 2130-R11"</formula>
    </cfRule>
    <cfRule type="cellIs" dxfId="821" priority="1009" stopIfTrue="1" operator="equal">
      <formula>"CW 3120-R2"</formula>
    </cfRule>
    <cfRule type="cellIs" dxfId="820" priority="1010" stopIfTrue="1" operator="equal">
      <formula>"CW 3240-R7"</formula>
    </cfRule>
  </conditionalFormatting>
  <conditionalFormatting sqref="D73:D74">
    <cfRule type="cellIs" dxfId="819" priority="1005" stopIfTrue="1" operator="equal">
      <formula>"CW 2130-R11"</formula>
    </cfRule>
    <cfRule type="cellIs" dxfId="818" priority="1006" stopIfTrue="1" operator="equal">
      <formula>"CW 3120-R2"</formula>
    </cfRule>
    <cfRule type="cellIs" dxfId="817" priority="1007" stopIfTrue="1" operator="equal">
      <formula>"CW 3240-R7"</formula>
    </cfRule>
  </conditionalFormatting>
  <conditionalFormatting sqref="D75">
    <cfRule type="cellIs" dxfId="816" priority="1002" stopIfTrue="1" operator="equal">
      <formula>"CW 2130-R11"</formula>
    </cfRule>
    <cfRule type="cellIs" dxfId="815" priority="1003" stopIfTrue="1" operator="equal">
      <formula>"CW 3120-R2"</formula>
    </cfRule>
    <cfRule type="cellIs" dxfId="814" priority="1004" stopIfTrue="1" operator="equal">
      <formula>"CW 3240-R7"</formula>
    </cfRule>
  </conditionalFormatting>
  <conditionalFormatting sqref="D76">
    <cfRule type="cellIs" dxfId="813" priority="999" stopIfTrue="1" operator="equal">
      <formula>"CW 2130-R11"</formula>
    </cfRule>
    <cfRule type="cellIs" dxfId="812" priority="1000" stopIfTrue="1" operator="equal">
      <formula>"CW 3120-R2"</formula>
    </cfRule>
    <cfRule type="cellIs" dxfId="811" priority="1001" stopIfTrue="1" operator="equal">
      <formula>"CW 3240-R7"</formula>
    </cfRule>
  </conditionalFormatting>
  <conditionalFormatting sqref="D78:D80">
    <cfRule type="cellIs" dxfId="810" priority="996" stopIfTrue="1" operator="equal">
      <formula>"CW 2130-R11"</formula>
    </cfRule>
    <cfRule type="cellIs" dxfId="809" priority="997" stopIfTrue="1" operator="equal">
      <formula>"CW 3120-R2"</formula>
    </cfRule>
    <cfRule type="cellIs" dxfId="808" priority="998" stopIfTrue="1" operator="equal">
      <formula>"CW 3240-R7"</formula>
    </cfRule>
  </conditionalFormatting>
  <conditionalFormatting sqref="D60:D61">
    <cfRule type="cellIs" dxfId="807" priority="993" stopIfTrue="1" operator="equal">
      <formula>"CW 2130-R11"</formula>
    </cfRule>
    <cfRule type="cellIs" dxfId="806" priority="994" stopIfTrue="1" operator="equal">
      <formula>"CW 3120-R2"</formula>
    </cfRule>
    <cfRule type="cellIs" dxfId="805" priority="995" stopIfTrue="1" operator="equal">
      <formula>"CW 3240-R7"</formula>
    </cfRule>
  </conditionalFormatting>
  <conditionalFormatting sqref="D59">
    <cfRule type="cellIs" dxfId="804" priority="991" stopIfTrue="1" operator="equal">
      <formula>"CW 3120-R2"</formula>
    </cfRule>
    <cfRule type="cellIs" dxfId="803" priority="992" stopIfTrue="1" operator="equal">
      <formula>"CW 3240-R7"</formula>
    </cfRule>
  </conditionalFormatting>
  <conditionalFormatting sqref="D84">
    <cfRule type="cellIs" dxfId="802" priority="988" stopIfTrue="1" operator="equal">
      <formula>"CW 2130-R11"</formula>
    </cfRule>
    <cfRule type="cellIs" dxfId="801" priority="989" stopIfTrue="1" operator="equal">
      <formula>"CW 3120-R2"</formula>
    </cfRule>
    <cfRule type="cellIs" dxfId="800" priority="990" stopIfTrue="1" operator="equal">
      <formula>"CW 3240-R7"</formula>
    </cfRule>
  </conditionalFormatting>
  <conditionalFormatting sqref="D86">
    <cfRule type="cellIs" dxfId="799" priority="985" stopIfTrue="1" operator="equal">
      <formula>"CW 2130-R11"</formula>
    </cfRule>
    <cfRule type="cellIs" dxfId="798" priority="986" stopIfTrue="1" operator="equal">
      <formula>"CW 3120-R2"</formula>
    </cfRule>
    <cfRule type="cellIs" dxfId="797" priority="987" stopIfTrue="1" operator="equal">
      <formula>"CW 3240-R7"</formula>
    </cfRule>
  </conditionalFormatting>
  <conditionalFormatting sqref="D85">
    <cfRule type="cellIs" dxfId="796" priority="982" stopIfTrue="1" operator="equal">
      <formula>"CW 2130-R11"</formula>
    </cfRule>
    <cfRule type="cellIs" dxfId="795" priority="983" stopIfTrue="1" operator="equal">
      <formula>"CW 3120-R2"</formula>
    </cfRule>
    <cfRule type="cellIs" dxfId="794" priority="984" stopIfTrue="1" operator="equal">
      <formula>"CW 3240-R7"</formula>
    </cfRule>
  </conditionalFormatting>
  <conditionalFormatting sqref="D91:D94">
    <cfRule type="cellIs" dxfId="793" priority="979" stopIfTrue="1" operator="equal">
      <formula>"CW 2130-R11"</formula>
    </cfRule>
    <cfRule type="cellIs" dxfId="792" priority="980" stopIfTrue="1" operator="equal">
      <formula>"CW 3120-R2"</formula>
    </cfRule>
    <cfRule type="cellIs" dxfId="791" priority="981" stopIfTrue="1" operator="equal">
      <formula>"CW 3240-R7"</formula>
    </cfRule>
  </conditionalFormatting>
  <conditionalFormatting sqref="D88">
    <cfRule type="cellIs" dxfId="790" priority="976" stopIfTrue="1" operator="equal">
      <formula>"CW 2130-R11"</formula>
    </cfRule>
    <cfRule type="cellIs" dxfId="789" priority="977" stopIfTrue="1" operator="equal">
      <formula>"CW 3120-R2"</formula>
    </cfRule>
    <cfRule type="cellIs" dxfId="788" priority="978" stopIfTrue="1" operator="equal">
      <formula>"CW 3240-R7"</formula>
    </cfRule>
  </conditionalFormatting>
  <conditionalFormatting sqref="D89">
    <cfRule type="cellIs" dxfId="787" priority="973" stopIfTrue="1" operator="equal">
      <formula>"CW 2130-R11"</formula>
    </cfRule>
    <cfRule type="cellIs" dxfId="786" priority="974" stopIfTrue="1" operator="equal">
      <formula>"CW 3120-R2"</formula>
    </cfRule>
    <cfRule type="cellIs" dxfId="785" priority="975" stopIfTrue="1" operator="equal">
      <formula>"CW 3240-R7"</formula>
    </cfRule>
  </conditionalFormatting>
  <conditionalFormatting sqref="D90">
    <cfRule type="cellIs" dxfId="784" priority="970" stopIfTrue="1" operator="equal">
      <formula>"CW 2130-R11"</formula>
    </cfRule>
    <cfRule type="cellIs" dxfId="783" priority="971" stopIfTrue="1" operator="equal">
      <formula>"CW 3120-R2"</formula>
    </cfRule>
    <cfRule type="cellIs" dxfId="782" priority="972" stopIfTrue="1" operator="equal">
      <formula>"CW 3240-R7"</formula>
    </cfRule>
  </conditionalFormatting>
  <conditionalFormatting sqref="D96">
    <cfRule type="cellIs" dxfId="781" priority="958" stopIfTrue="1" operator="equal">
      <formula>"CW 2130-R11"</formula>
    </cfRule>
    <cfRule type="cellIs" dxfId="780" priority="959" stopIfTrue="1" operator="equal">
      <formula>"CW 3120-R2"</formula>
    </cfRule>
    <cfRule type="cellIs" dxfId="779" priority="960" stopIfTrue="1" operator="equal">
      <formula>"CW 3240-R7"</formula>
    </cfRule>
  </conditionalFormatting>
  <conditionalFormatting sqref="D95">
    <cfRule type="cellIs" dxfId="778" priority="964" stopIfTrue="1" operator="equal">
      <formula>"CW 2130-R11"</formula>
    </cfRule>
    <cfRule type="cellIs" dxfId="777" priority="965" stopIfTrue="1" operator="equal">
      <formula>"CW 3120-R2"</formula>
    </cfRule>
    <cfRule type="cellIs" dxfId="776" priority="966" stopIfTrue="1" operator="equal">
      <formula>"CW 3240-R7"</formula>
    </cfRule>
  </conditionalFormatting>
  <conditionalFormatting sqref="D97:D99">
    <cfRule type="cellIs" dxfId="775" priority="961" stopIfTrue="1" operator="equal">
      <formula>"CW 2130-R11"</formula>
    </cfRule>
    <cfRule type="cellIs" dxfId="774" priority="962" stopIfTrue="1" operator="equal">
      <formula>"CW 3120-R2"</formula>
    </cfRule>
    <cfRule type="cellIs" dxfId="773" priority="963" stopIfTrue="1" operator="equal">
      <formula>"CW 3240-R7"</formula>
    </cfRule>
  </conditionalFormatting>
  <conditionalFormatting sqref="D100:D102">
    <cfRule type="cellIs" dxfId="772" priority="955" stopIfTrue="1" operator="equal">
      <formula>"CW 2130-R11"</formula>
    </cfRule>
    <cfRule type="cellIs" dxfId="771" priority="956" stopIfTrue="1" operator="equal">
      <formula>"CW 3120-R2"</formula>
    </cfRule>
    <cfRule type="cellIs" dxfId="770" priority="957" stopIfTrue="1" operator="equal">
      <formula>"CW 3240-R7"</formula>
    </cfRule>
  </conditionalFormatting>
  <conditionalFormatting sqref="D103">
    <cfRule type="cellIs" dxfId="769" priority="952" stopIfTrue="1" operator="equal">
      <formula>"CW 2130-R11"</formula>
    </cfRule>
    <cfRule type="cellIs" dxfId="768" priority="953" stopIfTrue="1" operator="equal">
      <formula>"CW 3120-R2"</formula>
    </cfRule>
    <cfRule type="cellIs" dxfId="767" priority="954" stopIfTrue="1" operator="equal">
      <formula>"CW 3240-R7"</formula>
    </cfRule>
  </conditionalFormatting>
  <conditionalFormatting sqref="D104">
    <cfRule type="cellIs" dxfId="766" priority="949" stopIfTrue="1" operator="equal">
      <formula>"CW 2130-R11"</formula>
    </cfRule>
    <cfRule type="cellIs" dxfId="765" priority="950" stopIfTrue="1" operator="equal">
      <formula>"CW 3120-R2"</formula>
    </cfRule>
    <cfRule type="cellIs" dxfId="764" priority="951" stopIfTrue="1" operator="equal">
      <formula>"CW 3240-R7"</formula>
    </cfRule>
  </conditionalFormatting>
  <conditionalFormatting sqref="D113">
    <cfRule type="cellIs" dxfId="763" priority="931" stopIfTrue="1" operator="equal">
      <formula>"CW 2130-R11"</formula>
    </cfRule>
    <cfRule type="cellIs" dxfId="762" priority="932" stopIfTrue="1" operator="equal">
      <formula>"CW 3120-R2"</formula>
    </cfRule>
    <cfRule type="cellIs" dxfId="761" priority="933" stopIfTrue="1" operator="equal">
      <formula>"CW 3240-R7"</formula>
    </cfRule>
  </conditionalFormatting>
  <conditionalFormatting sqref="D105">
    <cfRule type="cellIs" dxfId="760" priority="946" stopIfTrue="1" operator="equal">
      <formula>"CW 2130-R11"</formula>
    </cfRule>
    <cfRule type="cellIs" dxfId="759" priority="947" stopIfTrue="1" operator="equal">
      <formula>"CW 3120-R2"</formula>
    </cfRule>
    <cfRule type="cellIs" dxfId="758" priority="948" stopIfTrue="1" operator="equal">
      <formula>"CW 3240-R7"</formula>
    </cfRule>
  </conditionalFormatting>
  <conditionalFormatting sqref="D106">
    <cfRule type="cellIs" dxfId="757" priority="943" stopIfTrue="1" operator="equal">
      <formula>"CW 2130-R11"</formula>
    </cfRule>
    <cfRule type="cellIs" dxfId="756" priority="944" stopIfTrue="1" operator="equal">
      <formula>"CW 3120-R2"</formula>
    </cfRule>
    <cfRule type="cellIs" dxfId="755" priority="945" stopIfTrue="1" operator="equal">
      <formula>"CW 3240-R7"</formula>
    </cfRule>
  </conditionalFormatting>
  <conditionalFormatting sqref="D107:D108">
    <cfRule type="cellIs" dxfId="754" priority="940" stopIfTrue="1" operator="equal">
      <formula>"CW 2130-R11"</formula>
    </cfRule>
    <cfRule type="cellIs" dxfId="753" priority="941" stopIfTrue="1" operator="equal">
      <formula>"CW 3120-R2"</formula>
    </cfRule>
    <cfRule type="cellIs" dxfId="752" priority="942" stopIfTrue="1" operator="equal">
      <formula>"CW 3240-R7"</formula>
    </cfRule>
  </conditionalFormatting>
  <conditionalFormatting sqref="D109:D111">
    <cfRule type="cellIs" dxfId="751" priority="937" stopIfTrue="1" operator="equal">
      <formula>"CW 2130-R11"</formula>
    </cfRule>
    <cfRule type="cellIs" dxfId="750" priority="938" stopIfTrue="1" operator="equal">
      <formula>"CW 3120-R2"</formula>
    </cfRule>
    <cfRule type="cellIs" dxfId="749" priority="939" stopIfTrue="1" operator="equal">
      <formula>"CW 3240-R7"</formula>
    </cfRule>
  </conditionalFormatting>
  <conditionalFormatting sqref="D112">
    <cfRule type="cellIs" dxfId="748" priority="934" stopIfTrue="1" operator="equal">
      <formula>"CW 2130-R11"</formula>
    </cfRule>
    <cfRule type="cellIs" dxfId="747" priority="935" stopIfTrue="1" operator="equal">
      <formula>"CW 3120-R2"</formula>
    </cfRule>
    <cfRule type="cellIs" dxfId="746" priority="936" stopIfTrue="1" operator="equal">
      <formula>"CW 3240-R7"</formula>
    </cfRule>
  </conditionalFormatting>
  <conditionalFormatting sqref="D122">
    <cfRule type="cellIs" dxfId="745" priority="919" stopIfTrue="1" operator="equal">
      <formula>"CW 2130-R11"</formula>
    </cfRule>
    <cfRule type="cellIs" dxfId="744" priority="920" stopIfTrue="1" operator="equal">
      <formula>"CW 3120-R2"</formula>
    </cfRule>
    <cfRule type="cellIs" dxfId="743" priority="921" stopIfTrue="1" operator="equal">
      <formula>"CW 3240-R7"</formula>
    </cfRule>
  </conditionalFormatting>
  <conditionalFormatting sqref="D114:D119">
    <cfRule type="cellIs" dxfId="742" priority="928" stopIfTrue="1" operator="equal">
      <formula>"CW 2130-R11"</formula>
    </cfRule>
    <cfRule type="cellIs" dxfId="741" priority="929" stopIfTrue="1" operator="equal">
      <formula>"CW 3120-R2"</formula>
    </cfRule>
    <cfRule type="cellIs" dxfId="740" priority="930" stopIfTrue="1" operator="equal">
      <formula>"CW 3240-R7"</formula>
    </cfRule>
  </conditionalFormatting>
  <conditionalFormatting sqref="D122">
    <cfRule type="cellIs" dxfId="739" priority="925" stopIfTrue="1" operator="equal">
      <formula>"CW 2130-R11"</formula>
    </cfRule>
    <cfRule type="cellIs" dxfId="738" priority="926" stopIfTrue="1" operator="equal">
      <formula>"CW 3120-R2"</formula>
    </cfRule>
    <cfRule type="cellIs" dxfId="737" priority="927" stopIfTrue="1" operator="equal">
      <formula>"CW 3240-R7"</formula>
    </cfRule>
  </conditionalFormatting>
  <conditionalFormatting sqref="D123">
    <cfRule type="cellIs" dxfId="736" priority="922" stopIfTrue="1" operator="equal">
      <formula>"CW 2130-R11"</formula>
    </cfRule>
    <cfRule type="cellIs" dxfId="735" priority="923" stopIfTrue="1" operator="equal">
      <formula>"CW 3120-R2"</formula>
    </cfRule>
    <cfRule type="cellIs" dxfId="734" priority="924" stopIfTrue="1" operator="equal">
      <formula>"CW 3240-R7"</formula>
    </cfRule>
  </conditionalFormatting>
  <conditionalFormatting sqref="D120:D121">
    <cfRule type="cellIs" dxfId="733" priority="916" stopIfTrue="1" operator="equal">
      <formula>"CW 2130-R11"</formula>
    </cfRule>
    <cfRule type="cellIs" dxfId="732" priority="917" stopIfTrue="1" operator="equal">
      <formula>"CW 3120-R2"</formula>
    </cfRule>
    <cfRule type="cellIs" dxfId="731" priority="918" stopIfTrue="1" operator="equal">
      <formula>"CW 3240-R7"</formula>
    </cfRule>
  </conditionalFormatting>
  <conditionalFormatting sqref="D125">
    <cfRule type="cellIs" dxfId="730" priority="910" stopIfTrue="1" operator="equal">
      <formula>"CW 2130-R11"</formula>
    </cfRule>
    <cfRule type="cellIs" dxfId="729" priority="911" stopIfTrue="1" operator="equal">
      <formula>"CW 3120-R2"</formula>
    </cfRule>
    <cfRule type="cellIs" dxfId="728" priority="912" stopIfTrue="1" operator="equal">
      <formula>"CW 3240-R7"</formula>
    </cfRule>
  </conditionalFormatting>
  <conditionalFormatting sqref="D140">
    <cfRule type="cellIs" dxfId="727" priority="886" stopIfTrue="1" operator="equal">
      <formula>"CW 2130-R11"</formula>
    </cfRule>
    <cfRule type="cellIs" dxfId="726" priority="887" stopIfTrue="1" operator="equal">
      <formula>"CW 3120-R2"</formula>
    </cfRule>
    <cfRule type="cellIs" dxfId="725" priority="888" stopIfTrue="1" operator="equal">
      <formula>"CW 3240-R7"</formula>
    </cfRule>
  </conditionalFormatting>
  <conditionalFormatting sqref="D129:D130">
    <cfRule type="cellIs" dxfId="724" priority="908" stopIfTrue="1" operator="equal">
      <formula>"CW 3120-R2"</formula>
    </cfRule>
    <cfRule type="cellIs" dxfId="723" priority="909" stopIfTrue="1" operator="equal">
      <formula>"CW 3240-R7"</formula>
    </cfRule>
  </conditionalFormatting>
  <conditionalFormatting sqref="D131">
    <cfRule type="cellIs" dxfId="722" priority="906" stopIfTrue="1" operator="equal">
      <formula>"CW 3120-R2"</formula>
    </cfRule>
    <cfRule type="cellIs" dxfId="721" priority="907" stopIfTrue="1" operator="equal">
      <formula>"CW 3240-R7"</formula>
    </cfRule>
  </conditionalFormatting>
  <conditionalFormatting sqref="D135">
    <cfRule type="cellIs" dxfId="720" priority="904" stopIfTrue="1" operator="equal">
      <formula>"CW 3120-R2"</formula>
    </cfRule>
    <cfRule type="cellIs" dxfId="719" priority="905" stopIfTrue="1" operator="equal">
      <formula>"CW 3240-R7"</formula>
    </cfRule>
  </conditionalFormatting>
  <conditionalFormatting sqref="D136">
    <cfRule type="cellIs" dxfId="718" priority="902" stopIfTrue="1" operator="equal">
      <formula>"CW 3120-R2"</formula>
    </cfRule>
    <cfRule type="cellIs" dxfId="717" priority="903" stopIfTrue="1" operator="equal">
      <formula>"CW 3240-R7"</formula>
    </cfRule>
  </conditionalFormatting>
  <conditionalFormatting sqref="D133:D134">
    <cfRule type="cellIs" dxfId="716" priority="899" stopIfTrue="1" operator="equal">
      <formula>"CW 2130-R11"</formula>
    </cfRule>
    <cfRule type="cellIs" dxfId="715" priority="900" stopIfTrue="1" operator="equal">
      <formula>"CW 3120-R2"</formula>
    </cfRule>
    <cfRule type="cellIs" dxfId="714" priority="901" stopIfTrue="1" operator="equal">
      <formula>"CW 3240-R7"</formula>
    </cfRule>
  </conditionalFormatting>
  <conditionalFormatting sqref="D132">
    <cfRule type="cellIs" dxfId="713" priority="897" stopIfTrue="1" operator="equal">
      <formula>"CW 3120-R2"</formula>
    </cfRule>
    <cfRule type="cellIs" dxfId="712" priority="898" stopIfTrue="1" operator="equal">
      <formula>"CW 3240-R7"</formula>
    </cfRule>
  </conditionalFormatting>
  <conditionalFormatting sqref="D139">
    <cfRule type="cellIs" dxfId="711" priority="894" stopIfTrue="1" operator="equal">
      <formula>"CW 2130-R11"</formula>
    </cfRule>
    <cfRule type="cellIs" dxfId="710" priority="895" stopIfTrue="1" operator="equal">
      <formula>"CW 3120-R2"</formula>
    </cfRule>
    <cfRule type="cellIs" dxfId="709" priority="896" stopIfTrue="1" operator="equal">
      <formula>"CW 3240-R7"</formula>
    </cfRule>
  </conditionalFormatting>
  <conditionalFormatting sqref="D137">
    <cfRule type="cellIs" dxfId="708" priority="892" stopIfTrue="1" operator="equal">
      <formula>"CW 3120-R2"</formula>
    </cfRule>
    <cfRule type="cellIs" dxfId="707" priority="893" stopIfTrue="1" operator="equal">
      <formula>"CW 3240-R7"</formula>
    </cfRule>
  </conditionalFormatting>
  <conditionalFormatting sqref="D141:D144">
    <cfRule type="cellIs" dxfId="706" priority="889" stopIfTrue="1" operator="equal">
      <formula>"CW 2130-R11"</formula>
    </cfRule>
    <cfRule type="cellIs" dxfId="705" priority="890" stopIfTrue="1" operator="equal">
      <formula>"CW 3120-R2"</formula>
    </cfRule>
    <cfRule type="cellIs" dxfId="704" priority="891" stopIfTrue="1" operator="equal">
      <formula>"CW 3240-R7"</formula>
    </cfRule>
  </conditionalFormatting>
  <conditionalFormatting sqref="D145:D147">
    <cfRule type="cellIs" dxfId="703" priority="883" stopIfTrue="1" operator="equal">
      <formula>"CW 2130-R11"</formula>
    </cfRule>
    <cfRule type="cellIs" dxfId="702" priority="884" stopIfTrue="1" operator="equal">
      <formula>"CW 3120-R2"</formula>
    </cfRule>
    <cfRule type="cellIs" dxfId="701" priority="885" stopIfTrue="1" operator="equal">
      <formula>"CW 3240-R7"</formula>
    </cfRule>
  </conditionalFormatting>
  <conditionalFormatting sqref="D148">
    <cfRule type="cellIs" dxfId="700" priority="880" stopIfTrue="1" operator="equal">
      <formula>"CW 2130-R11"</formula>
    </cfRule>
    <cfRule type="cellIs" dxfId="699" priority="881" stopIfTrue="1" operator="equal">
      <formula>"CW 3120-R2"</formula>
    </cfRule>
    <cfRule type="cellIs" dxfId="698" priority="882" stopIfTrue="1" operator="equal">
      <formula>"CW 3240-R7"</formula>
    </cfRule>
  </conditionalFormatting>
  <conditionalFormatting sqref="D150:D152">
    <cfRule type="cellIs" dxfId="697" priority="877" stopIfTrue="1" operator="equal">
      <formula>"CW 2130-R11"</formula>
    </cfRule>
    <cfRule type="cellIs" dxfId="696" priority="878" stopIfTrue="1" operator="equal">
      <formula>"CW 3120-R2"</formula>
    </cfRule>
    <cfRule type="cellIs" dxfId="695" priority="879" stopIfTrue="1" operator="equal">
      <formula>"CW 3240-R7"</formula>
    </cfRule>
  </conditionalFormatting>
  <conditionalFormatting sqref="D159">
    <cfRule type="cellIs" dxfId="694" priority="865" stopIfTrue="1" operator="equal">
      <formula>"CW 2130-R11"</formula>
    </cfRule>
    <cfRule type="cellIs" dxfId="693" priority="866" stopIfTrue="1" operator="equal">
      <formula>"CW 3120-R2"</formula>
    </cfRule>
    <cfRule type="cellIs" dxfId="692" priority="867" stopIfTrue="1" operator="equal">
      <formula>"CW 3240-R7"</formula>
    </cfRule>
  </conditionalFormatting>
  <conditionalFormatting sqref="D154:D155">
    <cfRule type="cellIs" dxfId="691" priority="874" stopIfTrue="1" operator="equal">
      <formula>"CW 2130-R11"</formula>
    </cfRule>
    <cfRule type="cellIs" dxfId="690" priority="875" stopIfTrue="1" operator="equal">
      <formula>"CW 3120-R2"</formula>
    </cfRule>
    <cfRule type="cellIs" dxfId="689" priority="876" stopIfTrue="1" operator="equal">
      <formula>"CW 3240-R7"</formula>
    </cfRule>
  </conditionalFormatting>
  <conditionalFormatting sqref="D127">
    <cfRule type="cellIs" dxfId="688" priority="871" stopIfTrue="1" operator="equal">
      <formula>"CW 2130-R11"</formula>
    </cfRule>
    <cfRule type="cellIs" dxfId="687" priority="872" stopIfTrue="1" operator="equal">
      <formula>"CW 3120-R2"</formula>
    </cfRule>
    <cfRule type="cellIs" dxfId="686" priority="873" stopIfTrue="1" operator="equal">
      <formula>"CW 3240-R7"</formula>
    </cfRule>
  </conditionalFormatting>
  <conditionalFormatting sqref="D202">
    <cfRule type="cellIs" dxfId="685" priority="868" stopIfTrue="1" operator="equal">
      <formula>"CW 2130-R11"</formula>
    </cfRule>
    <cfRule type="cellIs" dxfId="684" priority="869" stopIfTrue="1" operator="equal">
      <formula>"CW 3120-R2"</formula>
    </cfRule>
    <cfRule type="cellIs" dxfId="683" priority="870" stopIfTrue="1" operator="equal">
      <formula>"CW 3240-R7"</formula>
    </cfRule>
  </conditionalFormatting>
  <conditionalFormatting sqref="D164:D167">
    <cfRule type="cellIs" dxfId="682" priority="856" stopIfTrue="1" operator="equal">
      <formula>"CW 2130-R11"</formula>
    </cfRule>
    <cfRule type="cellIs" dxfId="681" priority="857" stopIfTrue="1" operator="equal">
      <formula>"CW 3120-R2"</formula>
    </cfRule>
    <cfRule type="cellIs" dxfId="680" priority="858" stopIfTrue="1" operator="equal">
      <formula>"CW 3240-R7"</formula>
    </cfRule>
  </conditionalFormatting>
  <conditionalFormatting sqref="D161">
    <cfRule type="cellIs" dxfId="679" priority="862" stopIfTrue="1" operator="equal">
      <formula>"CW 2130-R11"</formula>
    </cfRule>
    <cfRule type="cellIs" dxfId="678" priority="863" stopIfTrue="1" operator="equal">
      <formula>"CW 3120-R2"</formula>
    </cfRule>
    <cfRule type="cellIs" dxfId="677" priority="864" stopIfTrue="1" operator="equal">
      <formula>"CW 3240-R7"</formula>
    </cfRule>
  </conditionalFormatting>
  <conditionalFormatting sqref="D160">
    <cfRule type="cellIs" dxfId="676" priority="859" stopIfTrue="1" operator="equal">
      <formula>"CW 2130-R11"</formula>
    </cfRule>
    <cfRule type="cellIs" dxfId="675" priority="860" stopIfTrue="1" operator="equal">
      <formula>"CW 3120-R2"</formula>
    </cfRule>
    <cfRule type="cellIs" dxfId="674" priority="861" stopIfTrue="1" operator="equal">
      <formula>"CW 3240-R7"</formula>
    </cfRule>
  </conditionalFormatting>
  <conditionalFormatting sqref="D163">
    <cfRule type="cellIs" dxfId="673" priority="853" stopIfTrue="1" operator="equal">
      <formula>"CW 2130-R11"</formula>
    </cfRule>
    <cfRule type="cellIs" dxfId="672" priority="854" stopIfTrue="1" operator="equal">
      <formula>"CW 3120-R2"</formula>
    </cfRule>
    <cfRule type="cellIs" dxfId="671" priority="855" stopIfTrue="1" operator="equal">
      <formula>"CW 3240-R7"</formula>
    </cfRule>
  </conditionalFormatting>
  <conditionalFormatting sqref="D172">
    <cfRule type="cellIs" dxfId="670" priority="847" stopIfTrue="1" operator="equal">
      <formula>"CW 2130-R11"</formula>
    </cfRule>
    <cfRule type="cellIs" dxfId="669" priority="848" stopIfTrue="1" operator="equal">
      <formula>"CW 3120-R2"</formula>
    </cfRule>
    <cfRule type="cellIs" dxfId="668" priority="849" stopIfTrue="1" operator="equal">
      <formula>"CW 3240-R7"</formula>
    </cfRule>
  </conditionalFormatting>
  <conditionalFormatting sqref="D168:D170">
    <cfRule type="cellIs" dxfId="667" priority="850" stopIfTrue="1" operator="equal">
      <formula>"CW 2130-R11"</formula>
    </cfRule>
    <cfRule type="cellIs" dxfId="666" priority="851" stopIfTrue="1" operator="equal">
      <formula>"CW 3120-R2"</formula>
    </cfRule>
    <cfRule type="cellIs" dxfId="665" priority="852" stopIfTrue="1" operator="equal">
      <formula>"CW 3240-R7"</formula>
    </cfRule>
  </conditionalFormatting>
  <conditionalFormatting sqref="D173">
    <cfRule type="cellIs" dxfId="664" priority="838" stopIfTrue="1" operator="equal">
      <formula>"CW 2130-R11"</formula>
    </cfRule>
    <cfRule type="cellIs" dxfId="663" priority="839" stopIfTrue="1" operator="equal">
      <formula>"CW 3120-R2"</formula>
    </cfRule>
    <cfRule type="cellIs" dxfId="662" priority="840" stopIfTrue="1" operator="equal">
      <formula>"CW 3240-R7"</formula>
    </cfRule>
  </conditionalFormatting>
  <conditionalFormatting sqref="D171">
    <cfRule type="cellIs" dxfId="661" priority="844" stopIfTrue="1" operator="equal">
      <formula>"CW 2130-R11"</formula>
    </cfRule>
    <cfRule type="cellIs" dxfId="660" priority="845" stopIfTrue="1" operator="equal">
      <formula>"CW 3120-R2"</formula>
    </cfRule>
    <cfRule type="cellIs" dxfId="659" priority="846" stopIfTrue="1" operator="equal">
      <formula>"CW 3240-R7"</formula>
    </cfRule>
  </conditionalFormatting>
  <conditionalFormatting sqref="D174:D177">
    <cfRule type="cellIs" dxfId="658" priority="841" stopIfTrue="1" operator="equal">
      <formula>"CW 2130-R11"</formula>
    </cfRule>
    <cfRule type="cellIs" dxfId="657" priority="842" stopIfTrue="1" operator="equal">
      <formula>"CW 3120-R2"</formula>
    </cfRule>
    <cfRule type="cellIs" dxfId="656" priority="843" stopIfTrue="1" operator="equal">
      <formula>"CW 3240-R7"</formula>
    </cfRule>
  </conditionalFormatting>
  <conditionalFormatting sqref="D178:D180">
    <cfRule type="cellIs" dxfId="655" priority="835" stopIfTrue="1" operator="equal">
      <formula>"CW 2130-R11"</formula>
    </cfRule>
    <cfRule type="cellIs" dxfId="654" priority="836" stopIfTrue="1" operator="equal">
      <formula>"CW 3120-R2"</formula>
    </cfRule>
    <cfRule type="cellIs" dxfId="653" priority="837" stopIfTrue="1" operator="equal">
      <formula>"CW 3240-R7"</formula>
    </cfRule>
  </conditionalFormatting>
  <conditionalFormatting sqref="D183">
    <cfRule type="cellIs" dxfId="652" priority="826" stopIfTrue="1" operator="equal">
      <formula>"CW 2130-R11"</formula>
    </cfRule>
    <cfRule type="cellIs" dxfId="651" priority="827" stopIfTrue="1" operator="equal">
      <formula>"CW 3120-R2"</formula>
    </cfRule>
    <cfRule type="cellIs" dxfId="650" priority="828" stopIfTrue="1" operator="equal">
      <formula>"CW 3240-R7"</formula>
    </cfRule>
  </conditionalFormatting>
  <conditionalFormatting sqref="D181">
    <cfRule type="cellIs" dxfId="649" priority="832" stopIfTrue="1" operator="equal">
      <formula>"CW 2130-R11"</formula>
    </cfRule>
    <cfRule type="cellIs" dxfId="648" priority="833" stopIfTrue="1" operator="equal">
      <formula>"CW 3120-R2"</formula>
    </cfRule>
    <cfRule type="cellIs" dxfId="647" priority="834" stopIfTrue="1" operator="equal">
      <formula>"CW 3240-R7"</formula>
    </cfRule>
  </conditionalFormatting>
  <conditionalFormatting sqref="D182">
    <cfRule type="cellIs" dxfId="646" priority="829" stopIfTrue="1" operator="equal">
      <formula>"CW 2130-R11"</formula>
    </cfRule>
    <cfRule type="cellIs" dxfId="645" priority="830" stopIfTrue="1" operator="equal">
      <formula>"CW 3120-R2"</formula>
    </cfRule>
    <cfRule type="cellIs" dxfId="644" priority="831" stopIfTrue="1" operator="equal">
      <formula>"CW 3240-R7"</formula>
    </cfRule>
  </conditionalFormatting>
  <conditionalFormatting sqref="D232:D234">
    <cfRule type="cellIs" dxfId="643" priority="747" stopIfTrue="1" operator="equal">
      <formula>"CW 2130-R11"</formula>
    </cfRule>
    <cfRule type="cellIs" dxfId="642" priority="748" stopIfTrue="1" operator="equal">
      <formula>"CW 3120-R2"</formula>
    </cfRule>
    <cfRule type="cellIs" dxfId="641" priority="749" stopIfTrue="1" operator="equal">
      <formula>"CW 3240-R7"</formula>
    </cfRule>
  </conditionalFormatting>
  <conditionalFormatting sqref="D184">
    <cfRule type="cellIs" dxfId="640" priority="823" stopIfTrue="1" operator="equal">
      <formula>"CW 2130-R11"</formula>
    </cfRule>
    <cfRule type="cellIs" dxfId="639" priority="824" stopIfTrue="1" operator="equal">
      <formula>"CW 3120-R2"</formula>
    </cfRule>
    <cfRule type="cellIs" dxfId="638" priority="825" stopIfTrue="1" operator="equal">
      <formula>"CW 3240-R7"</formula>
    </cfRule>
  </conditionalFormatting>
  <conditionalFormatting sqref="D185:D186">
    <cfRule type="cellIs" dxfId="637" priority="820" stopIfTrue="1" operator="equal">
      <formula>"CW 2130-R11"</formula>
    </cfRule>
    <cfRule type="cellIs" dxfId="636" priority="821" stopIfTrue="1" operator="equal">
      <formula>"CW 3120-R2"</formula>
    </cfRule>
    <cfRule type="cellIs" dxfId="635" priority="822" stopIfTrue="1" operator="equal">
      <formula>"CW 3240-R7"</formula>
    </cfRule>
  </conditionalFormatting>
  <conditionalFormatting sqref="D187:D189">
    <cfRule type="cellIs" dxfId="634" priority="817" stopIfTrue="1" operator="equal">
      <formula>"CW 2130-R11"</formula>
    </cfRule>
    <cfRule type="cellIs" dxfId="633" priority="818" stopIfTrue="1" operator="equal">
      <formula>"CW 3120-R2"</formula>
    </cfRule>
    <cfRule type="cellIs" dxfId="632" priority="819" stopIfTrue="1" operator="equal">
      <formula>"CW 3240-R7"</formula>
    </cfRule>
  </conditionalFormatting>
  <conditionalFormatting sqref="D190">
    <cfRule type="cellIs" dxfId="631" priority="814" stopIfTrue="1" operator="equal">
      <formula>"CW 2130-R11"</formula>
    </cfRule>
    <cfRule type="cellIs" dxfId="630" priority="815" stopIfTrue="1" operator="equal">
      <formula>"CW 3120-R2"</formula>
    </cfRule>
    <cfRule type="cellIs" dxfId="629" priority="816" stopIfTrue="1" operator="equal">
      <formula>"CW 3240-R7"</formula>
    </cfRule>
  </conditionalFormatting>
  <conditionalFormatting sqref="D191">
    <cfRule type="cellIs" dxfId="628" priority="811" stopIfTrue="1" operator="equal">
      <formula>"CW 2130-R11"</formula>
    </cfRule>
    <cfRule type="cellIs" dxfId="627" priority="812" stopIfTrue="1" operator="equal">
      <formula>"CW 3120-R2"</formula>
    </cfRule>
    <cfRule type="cellIs" dxfId="626" priority="813" stopIfTrue="1" operator="equal">
      <formula>"CW 3240-R7"</formula>
    </cfRule>
  </conditionalFormatting>
  <conditionalFormatting sqref="D192:D196">
    <cfRule type="cellIs" dxfId="625" priority="808" stopIfTrue="1" operator="equal">
      <formula>"CW 2130-R11"</formula>
    </cfRule>
    <cfRule type="cellIs" dxfId="624" priority="809" stopIfTrue="1" operator="equal">
      <formula>"CW 3120-R2"</formula>
    </cfRule>
    <cfRule type="cellIs" dxfId="623" priority="810" stopIfTrue="1" operator="equal">
      <formula>"CW 3240-R7"</formula>
    </cfRule>
  </conditionalFormatting>
  <conditionalFormatting sqref="D197:D198">
    <cfRule type="cellIs" dxfId="622" priority="805" stopIfTrue="1" operator="equal">
      <formula>"CW 2130-R11"</formula>
    </cfRule>
    <cfRule type="cellIs" dxfId="621" priority="806" stopIfTrue="1" operator="equal">
      <formula>"CW 3120-R2"</formula>
    </cfRule>
    <cfRule type="cellIs" dxfId="620" priority="807" stopIfTrue="1" operator="equal">
      <formula>"CW 3240-R7"</formula>
    </cfRule>
  </conditionalFormatting>
  <conditionalFormatting sqref="D200">
    <cfRule type="cellIs" dxfId="619" priority="802" stopIfTrue="1" operator="equal">
      <formula>"CW 2130-R11"</formula>
    </cfRule>
    <cfRule type="cellIs" dxfId="618" priority="803" stopIfTrue="1" operator="equal">
      <formula>"CW 3120-R2"</formula>
    </cfRule>
    <cfRule type="cellIs" dxfId="617" priority="804" stopIfTrue="1" operator="equal">
      <formula>"CW 3240-R7"</formula>
    </cfRule>
  </conditionalFormatting>
  <conditionalFormatting sqref="D199">
    <cfRule type="cellIs" dxfId="616" priority="799" stopIfTrue="1" operator="equal">
      <formula>"CW 2130-R11"</formula>
    </cfRule>
    <cfRule type="cellIs" dxfId="615" priority="800" stopIfTrue="1" operator="equal">
      <formula>"CW 3120-R2"</formula>
    </cfRule>
    <cfRule type="cellIs" dxfId="614" priority="801" stopIfTrue="1" operator="equal">
      <formula>"CW 3240-R7"</formula>
    </cfRule>
  </conditionalFormatting>
  <conditionalFormatting sqref="D199">
    <cfRule type="cellIs" dxfId="613" priority="796" stopIfTrue="1" operator="equal">
      <formula>"CW 2130-R11"</formula>
    </cfRule>
    <cfRule type="cellIs" dxfId="612" priority="797" stopIfTrue="1" operator="equal">
      <formula>"CW 3120-R2"</formula>
    </cfRule>
    <cfRule type="cellIs" dxfId="611" priority="798" stopIfTrue="1" operator="equal">
      <formula>"CW 3240-R7"</formula>
    </cfRule>
  </conditionalFormatting>
  <conditionalFormatting sqref="D203">
    <cfRule type="cellIs" dxfId="610" priority="793" stopIfTrue="1" operator="equal">
      <formula>"CW 2130-R11"</formula>
    </cfRule>
    <cfRule type="cellIs" dxfId="609" priority="794" stopIfTrue="1" operator="equal">
      <formula>"CW 3120-R2"</formula>
    </cfRule>
    <cfRule type="cellIs" dxfId="608" priority="795" stopIfTrue="1" operator="equal">
      <formula>"CW 3240-R7"</formula>
    </cfRule>
  </conditionalFormatting>
  <conditionalFormatting sqref="D205:D208">
    <cfRule type="cellIs" dxfId="607" priority="791" stopIfTrue="1" operator="equal">
      <formula>"CW 3120-R2"</formula>
    </cfRule>
    <cfRule type="cellIs" dxfId="606" priority="792" stopIfTrue="1" operator="equal">
      <formula>"CW 3240-R7"</formula>
    </cfRule>
  </conditionalFormatting>
  <conditionalFormatting sqref="D209">
    <cfRule type="cellIs" dxfId="605" priority="789" stopIfTrue="1" operator="equal">
      <formula>"CW 3120-R2"</formula>
    </cfRule>
    <cfRule type="cellIs" dxfId="604" priority="790" stopIfTrue="1" operator="equal">
      <formula>"CW 3240-R7"</formula>
    </cfRule>
  </conditionalFormatting>
  <conditionalFormatting sqref="D211:D212">
    <cfRule type="cellIs" dxfId="603" priority="786" stopIfTrue="1" operator="equal">
      <formula>"CW 2130-R11"</formula>
    </cfRule>
    <cfRule type="cellIs" dxfId="602" priority="787" stopIfTrue="1" operator="equal">
      <formula>"CW 3120-R2"</formula>
    </cfRule>
    <cfRule type="cellIs" dxfId="601" priority="788" stopIfTrue="1" operator="equal">
      <formula>"CW 3240-R7"</formula>
    </cfRule>
  </conditionalFormatting>
  <conditionalFormatting sqref="D210">
    <cfRule type="cellIs" dxfId="600" priority="784" stopIfTrue="1" operator="equal">
      <formula>"CW 3120-R2"</formula>
    </cfRule>
    <cfRule type="cellIs" dxfId="599" priority="785" stopIfTrue="1" operator="equal">
      <formula>"CW 3240-R7"</formula>
    </cfRule>
  </conditionalFormatting>
  <conditionalFormatting sqref="D213">
    <cfRule type="cellIs" dxfId="598" priority="782" stopIfTrue="1" operator="equal">
      <formula>"CW 3120-R2"</formula>
    </cfRule>
    <cfRule type="cellIs" dxfId="597" priority="783" stopIfTrue="1" operator="equal">
      <formula>"CW 3240-R7"</formula>
    </cfRule>
  </conditionalFormatting>
  <conditionalFormatting sqref="D214">
    <cfRule type="cellIs" dxfId="596" priority="780" stopIfTrue="1" operator="equal">
      <formula>"CW 3120-R2"</formula>
    </cfRule>
    <cfRule type="cellIs" dxfId="595" priority="781" stopIfTrue="1" operator="equal">
      <formula>"CW 3240-R7"</formula>
    </cfRule>
  </conditionalFormatting>
  <conditionalFormatting sqref="D217">
    <cfRule type="cellIs" dxfId="594" priority="770" stopIfTrue="1" operator="equal">
      <formula>"CW 3120-R2"</formula>
    </cfRule>
    <cfRule type="cellIs" dxfId="593" priority="771" stopIfTrue="1" operator="equal">
      <formula>"CW 3240-R7"</formula>
    </cfRule>
  </conditionalFormatting>
  <conditionalFormatting sqref="D221">
    <cfRule type="cellIs" dxfId="592" priority="765" stopIfTrue="1" operator="equal">
      <formula>"CW 2130-R11"</formula>
    </cfRule>
    <cfRule type="cellIs" dxfId="591" priority="766" stopIfTrue="1" operator="equal">
      <formula>"CW 3120-R2"</formula>
    </cfRule>
    <cfRule type="cellIs" dxfId="590" priority="767" stopIfTrue="1" operator="equal">
      <formula>"CW 3240-R7"</formula>
    </cfRule>
  </conditionalFormatting>
  <conditionalFormatting sqref="D219">
    <cfRule type="cellIs" dxfId="589" priority="762" stopIfTrue="1" operator="equal">
      <formula>"CW 2130-R11"</formula>
    </cfRule>
    <cfRule type="cellIs" dxfId="588" priority="763" stopIfTrue="1" operator="equal">
      <formula>"CW 3120-R2"</formula>
    </cfRule>
    <cfRule type="cellIs" dxfId="587" priority="764" stopIfTrue="1" operator="equal">
      <formula>"CW 3240-R7"</formula>
    </cfRule>
  </conditionalFormatting>
  <conditionalFormatting sqref="D223:D226">
    <cfRule type="cellIs" dxfId="586" priority="759" stopIfTrue="1" operator="equal">
      <formula>"CW 2130-R11"</formula>
    </cfRule>
    <cfRule type="cellIs" dxfId="585" priority="760" stopIfTrue="1" operator="equal">
      <formula>"CW 3120-R2"</formula>
    </cfRule>
    <cfRule type="cellIs" dxfId="584" priority="761" stopIfTrue="1" operator="equal">
      <formula>"CW 3240-R7"</formula>
    </cfRule>
  </conditionalFormatting>
  <conditionalFormatting sqref="D220">
    <cfRule type="cellIs" dxfId="583" priority="768" stopIfTrue="1" operator="equal">
      <formula>"CW 3120-R2"</formula>
    </cfRule>
    <cfRule type="cellIs" dxfId="582" priority="769" stopIfTrue="1" operator="equal">
      <formula>"CW 3240-R7"</formula>
    </cfRule>
  </conditionalFormatting>
  <conditionalFormatting sqref="D222">
    <cfRule type="cellIs" dxfId="581" priority="756" stopIfTrue="1" operator="equal">
      <formula>"CW 2130-R11"</formula>
    </cfRule>
    <cfRule type="cellIs" dxfId="580" priority="757" stopIfTrue="1" operator="equal">
      <formula>"CW 3120-R2"</formula>
    </cfRule>
    <cfRule type="cellIs" dxfId="579" priority="758" stopIfTrue="1" operator="equal">
      <formula>"CW 3240-R7"</formula>
    </cfRule>
  </conditionalFormatting>
  <conditionalFormatting sqref="D227:D229">
    <cfRule type="cellIs" dxfId="578" priority="753" stopIfTrue="1" operator="equal">
      <formula>"CW 2130-R11"</formula>
    </cfRule>
    <cfRule type="cellIs" dxfId="577" priority="754" stopIfTrue="1" operator="equal">
      <formula>"CW 3120-R2"</formula>
    </cfRule>
    <cfRule type="cellIs" dxfId="576" priority="755" stopIfTrue="1" operator="equal">
      <formula>"CW 3240-R7"</formula>
    </cfRule>
  </conditionalFormatting>
  <conditionalFormatting sqref="D230">
    <cfRule type="cellIs" dxfId="575" priority="750" stopIfTrue="1" operator="equal">
      <formula>"CW 2130-R11"</formula>
    </cfRule>
    <cfRule type="cellIs" dxfId="574" priority="751" stopIfTrue="1" operator="equal">
      <formula>"CW 3120-R2"</formula>
    </cfRule>
    <cfRule type="cellIs" dxfId="573" priority="752" stopIfTrue="1" operator="equal">
      <formula>"CW 3240-R7"</formula>
    </cfRule>
  </conditionalFormatting>
  <conditionalFormatting sqref="D275">
    <cfRule type="cellIs" dxfId="572" priority="684" stopIfTrue="1" operator="equal">
      <formula>"CW 2130-R11"</formula>
    </cfRule>
    <cfRule type="cellIs" dxfId="571" priority="685" stopIfTrue="1" operator="equal">
      <formula>"CW 3120-R2"</formula>
    </cfRule>
    <cfRule type="cellIs" dxfId="570" priority="686" stopIfTrue="1" operator="equal">
      <formula>"CW 3240-R7"</formula>
    </cfRule>
  </conditionalFormatting>
  <conditionalFormatting sqref="D237:D238">
    <cfRule type="cellIs" dxfId="569" priority="744" stopIfTrue="1" operator="equal">
      <formula>"CW 2130-R11"</formula>
    </cfRule>
    <cfRule type="cellIs" dxfId="568" priority="745" stopIfTrue="1" operator="equal">
      <formula>"CW 3120-R2"</formula>
    </cfRule>
    <cfRule type="cellIs" dxfId="567" priority="746" stopIfTrue="1" operator="equal">
      <formula>"CW 3240-R7"</formula>
    </cfRule>
  </conditionalFormatting>
  <conditionalFormatting sqref="D236">
    <cfRule type="cellIs" dxfId="566" priority="741" stopIfTrue="1" operator="equal">
      <formula>"CW 2130-R11"</formula>
    </cfRule>
    <cfRule type="cellIs" dxfId="565" priority="742" stopIfTrue="1" operator="equal">
      <formula>"CW 3120-R2"</formula>
    </cfRule>
    <cfRule type="cellIs" dxfId="564" priority="743" stopIfTrue="1" operator="equal">
      <formula>"CW 3240-R7"</formula>
    </cfRule>
  </conditionalFormatting>
  <conditionalFormatting sqref="D242">
    <cfRule type="cellIs" dxfId="563" priority="738" stopIfTrue="1" operator="equal">
      <formula>"CW 2130-R11"</formula>
    </cfRule>
    <cfRule type="cellIs" dxfId="562" priority="739" stopIfTrue="1" operator="equal">
      <formula>"CW 3120-R2"</formula>
    </cfRule>
    <cfRule type="cellIs" dxfId="561" priority="740" stopIfTrue="1" operator="equal">
      <formula>"CW 3240-R7"</formula>
    </cfRule>
  </conditionalFormatting>
  <conditionalFormatting sqref="D243">
    <cfRule type="cellIs" dxfId="560" priority="735" stopIfTrue="1" operator="equal">
      <formula>"CW 2130-R11"</formula>
    </cfRule>
    <cfRule type="cellIs" dxfId="559" priority="736" stopIfTrue="1" operator="equal">
      <formula>"CW 3120-R2"</formula>
    </cfRule>
    <cfRule type="cellIs" dxfId="558" priority="737" stopIfTrue="1" operator="equal">
      <formula>"CW 3240-R7"</formula>
    </cfRule>
  </conditionalFormatting>
  <conditionalFormatting sqref="D245 D247">
    <cfRule type="cellIs" dxfId="557" priority="732" stopIfTrue="1" operator="equal">
      <formula>"CW 2130-R11"</formula>
    </cfRule>
    <cfRule type="cellIs" dxfId="556" priority="733" stopIfTrue="1" operator="equal">
      <formula>"CW 3120-R2"</formula>
    </cfRule>
    <cfRule type="cellIs" dxfId="555" priority="734" stopIfTrue="1" operator="equal">
      <formula>"CW 3240-R7"</formula>
    </cfRule>
  </conditionalFormatting>
  <conditionalFormatting sqref="D246">
    <cfRule type="cellIs" dxfId="554" priority="729" stopIfTrue="1" operator="equal">
      <formula>"CW 2130-R11"</formula>
    </cfRule>
    <cfRule type="cellIs" dxfId="553" priority="730" stopIfTrue="1" operator="equal">
      <formula>"CW 3120-R2"</formula>
    </cfRule>
    <cfRule type="cellIs" dxfId="552" priority="731" stopIfTrue="1" operator="equal">
      <formula>"CW 3240-R7"</formula>
    </cfRule>
  </conditionalFormatting>
  <conditionalFormatting sqref="D244">
    <cfRule type="cellIs" dxfId="551" priority="726" stopIfTrue="1" operator="equal">
      <formula>"CW 2130-R11"</formula>
    </cfRule>
    <cfRule type="cellIs" dxfId="550" priority="727" stopIfTrue="1" operator="equal">
      <formula>"CW 3120-R2"</formula>
    </cfRule>
    <cfRule type="cellIs" dxfId="549" priority="728" stopIfTrue="1" operator="equal">
      <formula>"CW 3240-R7"</formula>
    </cfRule>
  </conditionalFormatting>
  <conditionalFormatting sqref="D250">
    <cfRule type="cellIs" dxfId="548" priority="723" stopIfTrue="1" operator="equal">
      <formula>"CW 2130-R11"</formula>
    </cfRule>
    <cfRule type="cellIs" dxfId="547" priority="724" stopIfTrue="1" operator="equal">
      <formula>"CW 3120-R2"</formula>
    </cfRule>
    <cfRule type="cellIs" dxfId="546" priority="725" stopIfTrue="1" operator="equal">
      <formula>"CW 3240-R7"</formula>
    </cfRule>
  </conditionalFormatting>
  <conditionalFormatting sqref="D251">
    <cfRule type="cellIs" dxfId="545" priority="720" stopIfTrue="1" operator="equal">
      <formula>"CW 2130-R11"</formula>
    </cfRule>
    <cfRule type="cellIs" dxfId="544" priority="721" stopIfTrue="1" operator="equal">
      <formula>"CW 3120-R2"</formula>
    </cfRule>
    <cfRule type="cellIs" dxfId="543" priority="722" stopIfTrue="1" operator="equal">
      <formula>"CW 3240-R7"</formula>
    </cfRule>
  </conditionalFormatting>
  <conditionalFormatting sqref="D252">
    <cfRule type="cellIs" dxfId="542" priority="717" stopIfTrue="1" operator="equal">
      <formula>"CW 2130-R11"</formula>
    </cfRule>
    <cfRule type="cellIs" dxfId="541" priority="718" stopIfTrue="1" operator="equal">
      <formula>"CW 3120-R2"</formula>
    </cfRule>
    <cfRule type="cellIs" dxfId="540" priority="719" stopIfTrue="1" operator="equal">
      <formula>"CW 3240-R7"</formula>
    </cfRule>
  </conditionalFormatting>
  <conditionalFormatting sqref="D253">
    <cfRule type="cellIs" dxfId="539" priority="714" stopIfTrue="1" operator="equal">
      <formula>"CW 2130-R11"</formula>
    </cfRule>
    <cfRule type="cellIs" dxfId="538" priority="715" stopIfTrue="1" operator="equal">
      <formula>"CW 3120-R2"</formula>
    </cfRule>
    <cfRule type="cellIs" dxfId="537" priority="716" stopIfTrue="1" operator="equal">
      <formula>"CW 3240-R7"</formula>
    </cfRule>
  </conditionalFormatting>
  <conditionalFormatting sqref="D249">
    <cfRule type="cellIs" dxfId="536" priority="711" stopIfTrue="1" operator="equal">
      <formula>"CW 2130-R11"</formula>
    </cfRule>
    <cfRule type="cellIs" dxfId="535" priority="712" stopIfTrue="1" operator="equal">
      <formula>"CW 3120-R2"</formula>
    </cfRule>
    <cfRule type="cellIs" dxfId="534" priority="713" stopIfTrue="1" operator="equal">
      <formula>"CW 3240-R7"</formula>
    </cfRule>
  </conditionalFormatting>
  <conditionalFormatting sqref="D254">
    <cfRule type="cellIs" dxfId="533" priority="708" stopIfTrue="1" operator="equal">
      <formula>"CW 2130-R11"</formula>
    </cfRule>
    <cfRule type="cellIs" dxfId="532" priority="709" stopIfTrue="1" operator="equal">
      <formula>"CW 3120-R2"</formula>
    </cfRule>
    <cfRule type="cellIs" dxfId="531" priority="710" stopIfTrue="1" operator="equal">
      <formula>"CW 3240-R7"</formula>
    </cfRule>
  </conditionalFormatting>
  <conditionalFormatting sqref="D248">
    <cfRule type="cellIs" dxfId="530" priority="705" stopIfTrue="1" operator="equal">
      <formula>"CW 2130-R11"</formula>
    </cfRule>
    <cfRule type="cellIs" dxfId="529" priority="706" stopIfTrue="1" operator="equal">
      <formula>"CW 3120-R2"</formula>
    </cfRule>
    <cfRule type="cellIs" dxfId="528" priority="707" stopIfTrue="1" operator="equal">
      <formula>"CW 3240-R7"</formula>
    </cfRule>
  </conditionalFormatting>
  <conditionalFormatting sqref="D261:D266 D269:D274">
    <cfRule type="cellIs" dxfId="527" priority="702" stopIfTrue="1" operator="equal">
      <formula>"CW 2130-R11"</formula>
    </cfRule>
    <cfRule type="cellIs" dxfId="526" priority="703" stopIfTrue="1" operator="equal">
      <formula>"CW 3120-R2"</formula>
    </cfRule>
    <cfRule type="cellIs" dxfId="525" priority="704" stopIfTrue="1" operator="equal">
      <formula>"CW 3240-R7"</formula>
    </cfRule>
  </conditionalFormatting>
  <conditionalFormatting sqref="D259 D267 D287:D292">
    <cfRule type="cellIs" dxfId="524" priority="699" stopIfTrue="1" operator="equal">
      <formula>"CW 2130-R11"</formula>
    </cfRule>
    <cfRule type="cellIs" dxfId="523" priority="700" stopIfTrue="1" operator="equal">
      <formula>"CW 3120-R2"</formula>
    </cfRule>
    <cfRule type="cellIs" dxfId="522" priority="701" stopIfTrue="1" operator="equal">
      <formula>"CW 3240-R7"</formula>
    </cfRule>
  </conditionalFormatting>
  <conditionalFormatting sqref="D256:D257">
    <cfRule type="cellIs" dxfId="521" priority="696" stopIfTrue="1" operator="equal">
      <formula>"CW 2130-R11"</formula>
    </cfRule>
    <cfRule type="cellIs" dxfId="520" priority="697" stopIfTrue="1" operator="equal">
      <formula>"CW 3120-R2"</formula>
    </cfRule>
    <cfRule type="cellIs" dxfId="519" priority="698" stopIfTrue="1" operator="equal">
      <formula>"CW 3240-R7"</formula>
    </cfRule>
  </conditionalFormatting>
  <conditionalFormatting sqref="D258">
    <cfRule type="cellIs" dxfId="518" priority="693" stopIfTrue="1" operator="equal">
      <formula>"CW 2130-R11"</formula>
    </cfRule>
    <cfRule type="cellIs" dxfId="517" priority="694" stopIfTrue="1" operator="equal">
      <formula>"CW 3120-R2"</formula>
    </cfRule>
    <cfRule type="cellIs" dxfId="516" priority="695" stopIfTrue="1" operator="equal">
      <formula>"CW 3240-R7"</formula>
    </cfRule>
  </conditionalFormatting>
  <conditionalFormatting sqref="D260">
    <cfRule type="cellIs" dxfId="515" priority="690" stopIfTrue="1" operator="equal">
      <formula>"CW 2130-R11"</formula>
    </cfRule>
    <cfRule type="cellIs" dxfId="514" priority="691" stopIfTrue="1" operator="equal">
      <formula>"CW 3120-R2"</formula>
    </cfRule>
    <cfRule type="cellIs" dxfId="513" priority="692" stopIfTrue="1" operator="equal">
      <formula>"CW 3240-R7"</formula>
    </cfRule>
  </conditionalFormatting>
  <conditionalFormatting sqref="D268">
    <cfRule type="cellIs" dxfId="512" priority="687" stopIfTrue="1" operator="equal">
      <formula>"CW 2130-R11"</formula>
    </cfRule>
    <cfRule type="cellIs" dxfId="511" priority="688" stopIfTrue="1" operator="equal">
      <formula>"CW 3120-R2"</formula>
    </cfRule>
    <cfRule type="cellIs" dxfId="510" priority="689" stopIfTrue="1" operator="equal">
      <formula>"CW 3240-R7"</formula>
    </cfRule>
  </conditionalFormatting>
  <conditionalFormatting sqref="D279">
    <cfRule type="cellIs" dxfId="509" priority="672" stopIfTrue="1" operator="equal">
      <formula>"CW 2130-R11"</formula>
    </cfRule>
    <cfRule type="cellIs" dxfId="508" priority="673" stopIfTrue="1" operator="equal">
      <formula>"CW 3120-R2"</formula>
    </cfRule>
    <cfRule type="cellIs" dxfId="507" priority="674" stopIfTrue="1" operator="equal">
      <formula>"CW 3240-R7"</formula>
    </cfRule>
  </conditionalFormatting>
  <conditionalFormatting sqref="D277">
    <cfRule type="cellIs" dxfId="506" priority="681" stopIfTrue="1" operator="equal">
      <formula>"CW 2130-R11"</formula>
    </cfRule>
    <cfRule type="cellIs" dxfId="505" priority="682" stopIfTrue="1" operator="equal">
      <formula>"CW 3120-R2"</formula>
    </cfRule>
    <cfRule type="cellIs" dxfId="504" priority="683" stopIfTrue="1" operator="equal">
      <formula>"CW 3240-R7"</formula>
    </cfRule>
  </conditionalFormatting>
  <conditionalFormatting sqref="D276">
    <cfRule type="cellIs" dxfId="503" priority="678" stopIfTrue="1" operator="equal">
      <formula>"CW 2130-R11"</formula>
    </cfRule>
    <cfRule type="cellIs" dxfId="502" priority="679" stopIfTrue="1" operator="equal">
      <formula>"CW 3120-R2"</formula>
    </cfRule>
    <cfRule type="cellIs" dxfId="501" priority="680" stopIfTrue="1" operator="equal">
      <formula>"CW 3240-R7"</formula>
    </cfRule>
  </conditionalFormatting>
  <conditionalFormatting sqref="D278">
    <cfRule type="cellIs" dxfId="500" priority="675" stopIfTrue="1" operator="equal">
      <formula>"CW 2130-R11"</formula>
    </cfRule>
    <cfRule type="cellIs" dxfId="499" priority="676" stopIfTrue="1" operator="equal">
      <formula>"CW 3120-R2"</formula>
    </cfRule>
    <cfRule type="cellIs" dxfId="498" priority="677" stopIfTrue="1" operator="equal">
      <formula>"CW 3240-R7"</formula>
    </cfRule>
  </conditionalFormatting>
  <conditionalFormatting sqref="D280">
    <cfRule type="cellIs" dxfId="497" priority="669" stopIfTrue="1" operator="equal">
      <formula>"CW 2130-R11"</formula>
    </cfRule>
    <cfRule type="cellIs" dxfId="496" priority="670" stopIfTrue="1" operator="equal">
      <formula>"CW 3120-R2"</formula>
    </cfRule>
    <cfRule type="cellIs" dxfId="495" priority="671" stopIfTrue="1" operator="equal">
      <formula>"CW 3240-R7"</formula>
    </cfRule>
  </conditionalFormatting>
  <conditionalFormatting sqref="D282:D283">
    <cfRule type="cellIs" dxfId="494" priority="666" stopIfTrue="1" operator="equal">
      <formula>"CW 2130-R11"</formula>
    </cfRule>
    <cfRule type="cellIs" dxfId="493" priority="667" stopIfTrue="1" operator="equal">
      <formula>"CW 3120-R2"</formula>
    </cfRule>
    <cfRule type="cellIs" dxfId="492" priority="668" stopIfTrue="1" operator="equal">
      <formula>"CW 3240-R7"</formula>
    </cfRule>
  </conditionalFormatting>
  <conditionalFormatting sqref="D308">
    <cfRule type="cellIs" dxfId="491" priority="627" stopIfTrue="1" operator="equal">
      <formula>"CW 2130-R11"</formula>
    </cfRule>
    <cfRule type="cellIs" dxfId="490" priority="628" stopIfTrue="1" operator="equal">
      <formula>"CW 3120-R2"</formula>
    </cfRule>
    <cfRule type="cellIs" dxfId="489" priority="629" stopIfTrue="1" operator="equal">
      <formula>"CW 3240-R7"</formula>
    </cfRule>
  </conditionalFormatting>
  <conditionalFormatting sqref="D284">
    <cfRule type="cellIs" dxfId="488" priority="663" stopIfTrue="1" operator="equal">
      <formula>"CW 2130-R11"</formula>
    </cfRule>
    <cfRule type="cellIs" dxfId="487" priority="664" stopIfTrue="1" operator="equal">
      <formula>"CW 3120-R2"</formula>
    </cfRule>
    <cfRule type="cellIs" dxfId="486" priority="665" stopIfTrue="1" operator="equal">
      <formula>"CW 3240-R7"</formula>
    </cfRule>
  </conditionalFormatting>
  <conditionalFormatting sqref="D286">
    <cfRule type="cellIs" dxfId="485" priority="660" stopIfTrue="1" operator="equal">
      <formula>"CW 2130-R11"</formula>
    </cfRule>
    <cfRule type="cellIs" dxfId="484" priority="661" stopIfTrue="1" operator="equal">
      <formula>"CW 3120-R2"</formula>
    </cfRule>
    <cfRule type="cellIs" dxfId="483" priority="662" stopIfTrue="1" operator="equal">
      <formula>"CW 3240-R7"</formula>
    </cfRule>
  </conditionalFormatting>
  <conditionalFormatting sqref="D293:D294">
    <cfRule type="cellIs" dxfId="482" priority="657" stopIfTrue="1" operator="equal">
      <formula>"CW 2130-R11"</formula>
    </cfRule>
    <cfRule type="cellIs" dxfId="481" priority="658" stopIfTrue="1" operator="equal">
      <formula>"CW 3120-R2"</formula>
    </cfRule>
    <cfRule type="cellIs" dxfId="480" priority="659" stopIfTrue="1" operator="equal">
      <formula>"CW 3240-R7"</formula>
    </cfRule>
  </conditionalFormatting>
  <conditionalFormatting sqref="D296">
    <cfRule type="cellIs" dxfId="479" priority="654" stopIfTrue="1" operator="equal">
      <formula>"CW 2130-R11"</formula>
    </cfRule>
    <cfRule type="cellIs" dxfId="478" priority="655" stopIfTrue="1" operator="equal">
      <formula>"CW 3120-R2"</formula>
    </cfRule>
    <cfRule type="cellIs" dxfId="477" priority="656" stopIfTrue="1" operator="equal">
      <formula>"CW 3240-R7"</formula>
    </cfRule>
  </conditionalFormatting>
  <conditionalFormatting sqref="D295">
    <cfRule type="cellIs" dxfId="476" priority="651" stopIfTrue="1" operator="equal">
      <formula>"CW 2130-R11"</formula>
    </cfRule>
    <cfRule type="cellIs" dxfId="475" priority="652" stopIfTrue="1" operator="equal">
      <formula>"CW 3120-R2"</formula>
    </cfRule>
    <cfRule type="cellIs" dxfId="474" priority="653" stopIfTrue="1" operator="equal">
      <formula>"CW 3240-R7"</formula>
    </cfRule>
  </conditionalFormatting>
  <conditionalFormatting sqref="D295">
    <cfRule type="cellIs" dxfId="473" priority="648" stopIfTrue="1" operator="equal">
      <formula>"CW 2130-R11"</formula>
    </cfRule>
    <cfRule type="cellIs" dxfId="472" priority="649" stopIfTrue="1" operator="equal">
      <formula>"CW 3120-R2"</formula>
    </cfRule>
    <cfRule type="cellIs" dxfId="471" priority="650" stopIfTrue="1" operator="equal">
      <formula>"CW 3240-R7"</formula>
    </cfRule>
  </conditionalFormatting>
  <conditionalFormatting sqref="D281">
    <cfRule type="cellIs" dxfId="470" priority="645" stopIfTrue="1" operator="equal">
      <formula>"CW 2130-R11"</formula>
    </cfRule>
    <cfRule type="cellIs" dxfId="469" priority="646" stopIfTrue="1" operator="equal">
      <formula>"CW 3120-R2"</formula>
    </cfRule>
    <cfRule type="cellIs" dxfId="468" priority="647" stopIfTrue="1" operator="equal">
      <formula>"CW 3240-R7"</formula>
    </cfRule>
  </conditionalFormatting>
  <conditionalFormatting sqref="D285">
    <cfRule type="cellIs" dxfId="467" priority="642" stopIfTrue="1" operator="equal">
      <formula>"CW 2130-R11"</formula>
    </cfRule>
    <cfRule type="cellIs" dxfId="466" priority="643" stopIfTrue="1" operator="equal">
      <formula>"CW 3120-R2"</formula>
    </cfRule>
    <cfRule type="cellIs" dxfId="465" priority="644" stopIfTrue="1" operator="equal">
      <formula>"CW 3240-R7"</formula>
    </cfRule>
  </conditionalFormatting>
  <conditionalFormatting sqref="D298">
    <cfRule type="cellIs" dxfId="464" priority="639" stopIfTrue="1" operator="equal">
      <formula>"CW 2130-R11"</formula>
    </cfRule>
    <cfRule type="cellIs" dxfId="463" priority="640" stopIfTrue="1" operator="equal">
      <formula>"CW 3120-R2"</formula>
    </cfRule>
    <cfRule type="cellIs" dxfId="462" priority="641" stopIfTrue="1" operator="equal">
      <formula>"CW 3240-R7"</formula>
    </cfRule>
  </conditionalFormatting>
  <conditionalFormatting sqref="D299">
    <cfRule type="cellIs" dxfId="461" priority="636" stopIfTrue="1" operator="equal">
      <formula>"CW 2130-R11"</formula>
    </cfRule>
    <cfRule type="cellIs" dxfId="460" priority="637" stopIfTrue="1" operator="equal">
      <formula>"CW 3120-R2"</formula>
    </cfRule>
    <cfRule type="cellIs" dxfId="459" priority="638" stopIfTrue="1" operator="equal">
      <formula>"CW 3240-R7"</formula>
    </cfRule>
  </conditionalFormatting>
  <conditionalFormatting sqref="D302:D304">
    <cfRule type="cellIs" dxfId="458" priority="633" stopIfTrue="1" operator="equal">
      <formula>"CW 2130-R11"</formula>
    </cfRule>
    <cfRule type="cellIs" dxfId="457" priority="634" stopIfTrue="1" operator="equal">
      <formula>"CW 3120-R2"</formula>
    </cfRule>
    <cfRule type="cellIs" dxfId="456" priority="635" stopIfTrue="1" operator="equal">
      <formula>"CW 3240-R7"</formula>
    </cfRule>
  </conditionalFormatting>
  <conditionalFormatting sqref="D305">
    <cfRule type="cellIs" dxfId="455" priority="630" stopIfTrue="1" operator="equal">
      <formula>"CW 2130-R11"</formula>
    </cfRule>
    <cfRule type="cellIs" dxfId="454" priority="631" stopIfTrue="1" operator="equal">
      <formula>"CW 3120-R2"</formula>
    </cfRule>
    <cfRule type="cellIs" dxfId="453" priority="632" stopIfTrue="1" operator="equal">
      <formula>"CW 3240-R7"</formula>
    </cfRule>
  </conditionalFormatting>
  <conditionalFormatting sqref="D363">
    <cfRule type="cellIs" dxfId="452" priority="535" stopIfTrue="1" operator="equal">
      <formula>"CW 2130-R11"</formula>
    </cfRule>
    <cfRule type="cellIs" dxfId="451" priority="536" stopIfTrue="1" operator="equal">
      <formula>"CW 3120-R2"</formula>
    </cfRule>
    <cfRule type="cellIs" dxfId="450" priority="537" stopIfTrue="1" operator="equal">
      <formula>"CW 3240-R7"</formula>
    </cfRule>
  </conditionalFormatting>
  <conditionalFormatting sqref="D307">
    <cfRule type="cellIs" dxfId="449" priority="624" stopIfTrue="1" operator="equal">
      <formula>"CW 2130-R11"</formula>
    </cfRule>
    <cfRule type="cellIs" dxfId="448" priority="625" stopIfTrue="1" operator="equal">
      <formula>"CW 3120-R2"</formula>
    </cfRule>
    <cfRule type="cellIs" dxfId="447" priority="626" stopIfTrue="1" operator="equal">
      <formula>"CW 3240-R7"</formula>
    </cfRule>
  </conditionalFormatting>
  <conditionalFormatting sqref="D311">
    <cfRule type="cellIs" dxfId="446" priority="619" stopIfTrue="1" operator="equal">
      <formula>"CW 2130-R11"</formula>
    </cfRule>
    <cfRule type="cellIs" dxfId="445" priority="620" stopIfTrue="1" operator="equal">
      <formula>"CW 3120-R2"</formula>
    </cfRule>
    <cfRule type="cellIs" dxfId="444" priority="621" stopIfTrue="1" operator="equal">
      <formula>"CW 3240-R7"</formula>
    </cfRule>
  </conditionalFormatting>
  <conditionalFormatting sqref="D323:D324">
    <cfRule type="cellIs" dxfId="443" priority="612" stopIfTrue="1" operator="equal">
      <formula>"CW 2130-R11"</formula>
    </cfRule>
    <cfRule type="cellIs" dxfId="442" priority="613" stopIfTrue="1" operator="equal">
      <formula>"CW 3120-R2"</formula>
    </cfRule>
    <cfRule type="cellIs" dxfId="441" priority="614" stopIfTrue="1" operator="equal">
      <formula>"CW 3240-R7"</formula>
    </cfRule>
  </conditionalFormatting>
  <conditionalFormatting sqref="D310 D312:D315">
    <cfRule type="cellIs" dxfId="440" priority="622" stopIfTrue="1" operator="equal">
      <formula>"CW 3120-R2"</formula>
    </cfRule>
    <cfRule type="cellIs" dxfId="439" priority="623" stopIfTrue="1" operator="equal">
      <formula>"CW 3240-R7"</formula>
    </cfRule>
  </conditionalFormatting>
  <conditionalFormatting sqref="D319">
    <cfRule type="cellIs" dxfId="438" priority="617" stopIfTrue="1" operator="equal">
      <formula>"CW 3120-R2"</formula>
    </cfRule>
    <cfRule type="cellIs" dxfId="437" priority="618" stopIfTrue="1" operator="equal">
      <formula>"CW 3240-R7"</formula>
    </cfRule>
  </conditionalFormatting>
  <conditionalFormatting sqref="D321">
    <cfRule type="cellIs" dxfId="436" priority="615" stopIfTrue="1" operator="equal">
      <formula>"CW 3120-R2"</formula>
    </cfRule>
    <cfRule type="cellIs" dxfId="435" priority="616" stopIfTrue="1" operator="equal">
      <formula>"CW 3240-R7"</formula>
    </cfRule>
  </conditionalFormatting>
  <conditionalFormatting sqref="D330">
    <cfRule type="cellIs" dxfId="434" priority="597" stopIfTrue="1" operator="equal">
      <formula>"CW 2130-R11"</formula>
    </cfRule>
    <cfRule type="cellIs" dxfId="433" priority="598" stopIfTrue="1" operator="equal">
      <formula>"CW 3120-R2"</formula>
    </cfRule>
    <cfRule type="cellIs" dxfId="432" priority="599" stopIfTrue="1" operator="equal">
      <formula>"CW 3240-R7"</formula>
    </cfRule>
  </conditionalFormatting>
  <conditionalFormatting sqref="D322">
    <cfRule type="cellIs" dxfId="431" priority="610" stopIfTrue="1" operator="equal">
      <formula>"CW 3120-R2"</formula>
    </cfRule>
    <cfRule type="cellIs" dxfId="430" priority="611" stopIfTrue="1" operator="equal">
      <formula>"CW 3240-R7"</formula>
    </cfRule>
  </conditionalFormatting>
  <conditionalFormatting sqref="D325">
    <cfRule type="cellIs" dxfId="429" priority="608" stopIfTrue="1" operator="equal">
      <formula>"CW 3120-R2"</formula>
    </cfRule>
    <cfRule type="cellIs" dxfId="428" priority="609" stopIfTrue="1" operator="equal">
      <formula>"CW 3240-R7"</formula>
    </cfRule>
  </conditionalFormatting>
  <conditionalFormatting sqref="D326">
    <cfRule type="cellIs" dxfId="427" priority="606" stopIfTrue="1" operator="equal">
      <formula>"CW 3120-R2"</formula>
    </cfRule>
    <cfRule type="cellIs" dxfId="426" priority="607" stopIfTrue="1" operator="equal">
      <formula>"CW 3240-R7"</formula>
    </cfRule>
  </conditionalFormatting>
  <conditionalFormatting sqref="D327">
    <cfRule type="cellIs" dxfId="425" priority="604" stopIfTrue="1" operator="equal">
      <formula>"CW 3120-R2"</formula>
    </cfRule>
    <cfRule type="cellIs" dxfId="424" priority="605" stopIfTrue="1" operator="equal">
      <formula>"CW 3240-R7"</formula>
    </cfRule>
  </conditionalFormatting>
  <conditionalFormatting sqref="D328">
    <cfRule type="cellIs" dxfId="423" priority="602" stopIfTrue="1" operator="equal">
      <formula>"CW 3120-R2"</formula>
    </cfRule>
    <cfRule type="cellIs" dxfId="422" priority="603" stopIfTrue="1" operator="equal">
      <formula>"CW 3240-R7"</formula>
    </cfRule>
  </conditionalFormatting>
  <conditionalFormatting sqref="D329">
    <cfRule type="cellIs" dxfId="421" priority="600" stopIfTrue="1" operator="equal">
      <formula>"CW 3120-R2"</formula>
    </cfRule>
    <cfRule type="cellIs" dxfId="420" priority="601" stopIfTrue="1" operator="equal">
      <formula>"CW 3240-R7"</formula>
    </cfRule>
  </conditionalFormatting>
  <conditionalFormatting sqref="D331">
    <cfRule type="cellIs" dxfId="419" priority="594" stopIfTrue="1" operator="equal">
      <formula>"CW 2130-R11"</formula>
    </cfRule>
    <cfRule type="cellIs" dxfId="418" priority="595" stopIfTrue="1" operator="equal">
      <formula>"CW 3120-R2"</formula>
    </cfRule>
    <cfRule type="cellIs" dxfId="417" priority="596" stopIfTrue="1" operator="equal">
      <formula>"CW 3240-R7"</formula>
    </cfRule>
  </conditionalFormatting>
  <conditionalFormatting sqref="D334">
    <cfRule type="cellIs" dxfId="416" priority="589" stopIfTrue="1" operator="equal">
      <formula>"CW 3120-R2"</formula>
    </cfRule>
    <cfRule type="cellIs" dxfId="415" priority="590" stopIfTrue="1" operator="equal">
      <formula>"CW 3240-R7"</formula>
    </cfRule>
  </conditionalFormatting>
  <conditionalFormatting sqref="D316 D318">
    <cfRule type="cellIs" dxfId="414" priority="587" stopIfTrue="1" operator="equal">
      <formula>"CW 3120-R2"</formula>
    </cfRule>
    <cfRule type="cellIs" dxfId="413" priority="588" stopIfTrue="1" operator="equal">
      <formula>"CW 3240-R7"</formula>
    </cfRule>
  </conditionalFormatting>
  <conditionalFormatting sqref="D317">
    <cfRule type="cellIs" dxfId="412" priority="585" stopIfTrue="1" operator="equal">
      <formula>"CW 3120-R2"</formula>
    </cfRule>
    <cfRule type="cellIs" dxfId="411" priority="586" stopIfTrue="1" operator="equal">
      <formula>"CW 3240-R7"</formula>
    </cfRule>
  </conditionalFormatting>
  <conditionalFormatting sqref="D338">
    <cfRule type="cellIs" dxfId="410" priority="580" stopIfTrue="1" operator="equal">
      <formula>"CW 2130-R11"</formula>
    </cfRule>
    <cfRule type="cellIs" dxfId="409" priority="581" stopIfTrue="1" operator="equal">
      <formula>"CW 3120-R2"</formula>
    </cfRule>
    <cfRule type="cellIs" dxfId="408" priority="582" stopIfTrue="1" operator="equal">
      <formula>"CW 3240-R7"</formula>
    </cfRule>
  </conditionalFormatting>
  <conditionalFormatting sqref="D336">
    <cfRule type="cellIs" dxfId="407" priority="577" stopIfTrue="1" operator="equal">
      <formula>"CW 2130-R11"</formula>
    </cfRule>
    <cfRule type="cellIs" dxfId="406" priority="578" stopIfTrue="1" operator="equal">
      <formula>"CW 3120-R2"</formula>
    </cfRule>
    <cfRule type="cellIs" dxfId="405" priority="579" stopIfTrue="1" operator="equal">
      <formula>"CW 3240-R7"</formula>
    </cfRule>
  </conditionalFormatting>
  <conditionalFormatting sqref="D340:D341">
    <cfRule type="cellIs" dxfId="404" priority="574" stopIfTrue="1" operator="equal">
      <formula>"CW 2130-R11"</formula>
    </cfRule>
    <cfRule type="cellIs" dxfId="403" priority="575" stopIfTrue="1" operator="equal">
      <formula>"CW 3120-R2"</formula>
    </cfRule>
    <cfRule type="cellIs" dxfId="402" priority="576" stopIfTrue="1" operator="equal">
      <formula>"CW 3240-R7"</formula>
    </cfRule>
  </conditionalFormatting>
  <conditionalFormatting sqref="D337">
    <cfRule type="cellIs" dxfId="401" priority="583" stopIfTrue="1" operator="equal">
      <formula>"CW 3120-R2"</formula>
    </cfRule>
    <cfRule type="cellIs" dxfId="400" priority="584" stopIfTrue="1" operator="equal">
      <formula>"CW 3240-R7"</formula>
    </cfRule>
  </conditionalFormatting>
  <conditionalFormatting sqref="D342:D344">
    <cfRule type="cellIs" dxfId="399" priority="568" stopIfTrue="1" operator="equal">
      <formula>"CW 2130-R11"</formula>
    </cfRule>
    <cfRule type="cellIs" dxfId="398" priority="569" stopIfTrue="1" operator="equal">
      <formula>"CW 3120-R2"</formula>
    </cfRule>
    <cfRule type="cellIs" dxfId="397" priority="570" stopIfTrue="1" operator="equal">
      <formula>"CW 3240-R7"</formula>
    </cfRule>
  </conditionalFormatting>
  <conditionalFormatting sqref="D339">
    <cfRule type="cellIs" dxfId="396" priority="571" stopIfTrue="1" operator="equal">
      <formula>"CW 2130-R11"</formula>
    </cfRule>
    <cfRule type="cellIs" dxfId="395" priority="572" stopIfTrue="1" operator="equal">
      <formula>"CW 3120-R2"</formula>
    </cfRule>
    <cfRule type="cellIs" dxfId="394" priority="573" stopIfTrue="1" operator="equal">
      <formula>"CW 3240-R7"</formula>
    </cfRule>
  </conditionalFormatting>
  <conditionalFormatting sqref="D345">
    <cfRule type="cellIs" dxfId="393" priority="565" stopIfTrue="1" operator="equal">
      <formula>"CW 2130-R11"</formula>
    </cfRule>
    <cfRule type="cellIs" dxfId="392" priority="566" stopIfTrue="1" operator="equal">
      <formula>"CW 3120-R2"</formula>
    </cfRule>
    <cfRule type="cellIs" dxfId="391" priority="567" stopIfTrue="1" operator="equal">
      <formula>"CW 3240-R7"</formula>
    </cfRule>
  </conditionalFormatting>
  <conditionalFormatting sqref="D347:D349">
    <cfRule type="cellIs" dxfId="390" priority="562" stopIfTrue="1" operator="equal">
      <formula>"CW 2130-R11"</formula>
    </cfRule>
    <cfRule type="cellIs" dxfId="389" priority="563" stopIfTrue="1" operator="equal">
      <formula>"CW 3120-R2"</formula>
    </cfRule>
    <cfRule type="cellIs" dxfId="388" priority="564" stopIfTrue="1" operator="equal">
      <formula>"CW 3240-R7"</formula>
    </cfRule>
  </conditionalFormatting>
  <conditionalFormatting sqref="D352:D353">
    <cfRule type="cellIs" dxfId="387" priority="559" stopIfTrue="1" operator="equal">
      <formula>"CW 2130-R11"</formula>
    </cfRule>
    <cfRule type="cellIs" dxfId="386" priority="560" stopIfTrue="1" operator="equal">
      <formula>"CW 3120-R2"</formula>
    </cfRule>
    <cfRule type="cellIs" dxfId="385" priority="561" stopIfTrue="1" operator="equal">
      <formula>"CW 3240-R7"</formula>
    </cfRule>
  </conditionalFormatting>
  <conditionalFormatting sqref="D351">
    <cfRule type="cellIs" dxfId="384" priority="556" stopIfTrue="1" operator="equal">
      <formula>"CW 2130-R11"</formula>
    </cfRule>
    <cfRule type="cellIs" dxfId="383" priority="557" stopIfTrue="1" operator="equal">
      <formula>"CW 3120-R2"</formula>
    </cfRule>
    <cfRule type="cellIs" dxfId="382" priority="558" stopIfTrue="1" operator="equal">
      <formula>"CW 3240-R7"</formula>
    </cfRule>
  </conditionalFormatting>
  <conditionalFormatting sqref="D357">
    <cfRule type="cellIs" dxfId="381" priority="553" stopIfTrue="1" operator="equal">
      <formula>"CW 2130-R11"</formula>
    </cfRule>
    <cfRule type="cellIs" dxfId="380" priority="554" stopIfTrue="1" operator="equal">
      <formula>"CW 3120-R2"</formula>
    </cfRule>
    <cfRule type="cellIs" dxfId="379" priority="555" stopIfTrue="1" operator="equal">
      <formula>"CW 3240-R7"</formula>
    </cfRule>
  </conditionalFormatting>
  <conditionalFormatting sqref="D359">
    <cfRule type="cellIs" dxfId="378" priority="550" stopIfTrue="1" operator="equal">
      <formula>"CW 2130-R11"</formula>
    </cfRule>
    <cfRule type="cellIs" dxfId="377" priority="551" stopIfTrue="1" operator="equal">
      <formula>"CW 3120-R2"</formula>
    </cfRule>
    <cfRule type="cellIs" dxfId="376" priority="552" stopIfTrue="1" operator="equal">
      <formula>"CW 3240-R7"</formula>
    </cfRule>
  </conditionalFormatting>
  <conditionalFormatting sqref="D358">
    <cfRule type="cellIs" dxfId="375" priority="547" stopIfTrue="1" operator="equal">
      <formula>"CW 2130-R11"</formula>
    </cfRule>
    <cfRule type="cellIs" dxfId="374" priority="548" stopIfTrue="1" operator="equal">
      <formula>"CW 3120-R2"</formula>
    </cfRule>
    <cfRule type="cellIs" dxfId="373" priority="549" stopIfTrue="1" operator="equal">
      <formula>"CW 3240-R7"</formula>
    </cfRule>
  </conditionalFormatting>
  <conditionalFormatting sqref="D364:D372 D375:D380">
    <cfRule type="cellIs" dxfId="372" priority="544" stopIfTrue="1" operator="equal">
      <formula>"CW 2130-R11"</formula>
    </cfRule>
    <cfRule type="cellIs" dxfId="371" priority="545" stopIfTrue="1" operator="equal">
      <formula>"CW 3120-R2"</formula>
    </cfRule>
    <cfRule type="cellIs" dxfId="370" priority="546" stopIfTrue="1" operator="equal">
      <formula>"CW 3240-R7"</formula>
    </cfRule>
  </conditionalFormatting>
  <conditionalFormatting sqref="D362 D392:D397">
    <cfRule type="cellIs" dxfId="369" priority="541" stopIfTrue="1" operator="equal">
      <formula>"CW 2130-R11"</formula>
    </cfRule>
    <cfRule type="cellIs" dxfId="368" priority="542" stopIfTrue="1" operator="equal">
      <formula>"CW 3120-R2"</formula>
    </cfRule>
    <cfRule type="cellIs" dxfId="367" priority="543" stopIfTrue="1" operator="equal">
      <formula>"CW 3240-R7"</formula>
    </cfRule>
  </conditionalFormatting>
  <conditionalFormatting sqref="D361">
    <cfRule type="cellIs" dxfId="366" priority="538" stopIfTrue="1" operator="equal">
      <formula>"CW 2130-R11"</formula>
    </cfRule>
    <cfRule type="cellIs" dxfId="365" priority="539" stopIfTrue="1" operator="equal">
      <formula>"CW 3120-R2"</formula>
    </cfRule>
    <cfRule type="cellIs" dxfId="364" priority="540" stopIfTrue="1" operator="equal">
      <formula>"CW 3240-R7"</formula>
    </cfRule>
  </conditionalFormatting>
  <conditionalFormatting sqref="D373">
    <cfRule type="cellIs" dxfId="363" priority="532" stopIfTrue="1" operator="equal">
      <formula>"CW 2130-R11"</formula>
    </cfRule>
    <cfRule type="cellIs" dxfId="362" priority="533" stopIfTrue="1" operator="equal">
      <formula>"CW 3120-R2"</formula>
    </cfRule>
    <cfRule type="cellIs" dxfId="361" priority="534" stopIfTrue="1" operator="equal">
      <formula>"CW 3240-R7"</formula>
    </cfRule>
  </conditionalFormatting>
  <conditionalFormatting sqref="D374">
    <cfRule type="cellIs" dxfId="360" priority="529" stopIfTrue="1" operator="equal">
      <formula>"CW 2130-R11"</formula>
    </cfRule>
    <cfRule type="cellIs" dxfId="359" priority="530" stopIfTrue="1" operator="equal">
      <formula>"CW 3120-R2"</formula>
    </cfRule>
    <cfRule type="cellIs" dxfId="358" priority="531" stopIfTrue="1" operator="equal">
      <formula>"CW 3240-R7"</formula>
    </cfRule>
  </conditionalFormatting>
  <conditionalFormatting sqref="D386:D387">
    <cfRule type="cellIs" dxfId="357" priority="514" stopIfTrue="1" operator="equal">
      <formula>"CW 2130-R11"</formula>
    </cfRule>
    <cfRule type="cellIs" dxfId="356" priority="515" stopIfTrue="1" operator="equal">
      <formula>"CW 3120-R2"</formula>
    </cfRule>
    <cfRule type="cellIs" dxfId="355" priority="516" stopIfTrue="1" operator="equal">
      <formula>"CW 3240-R7"</formula>
    </cfRule>
  </conditionalFormatting>
  <conditionalFormatting sqref="D381">
    <cfRule type="cellIs" dxfId="354" priority="526" stopIfTrue="1" operator="equal">
      <formula>"CW 2130-R11"</formula>
    </cfRule>
    <cfRule type="cellIs" dxfId="353" priority="527" stopIfTrue="1" operator="equal">
      <formula>"CW 3120-R2"</formula>
    </cfRule>
    <cfRule type="cellIs" dxfId="352" priority="528" stopIfTrue="1" operator="equal">
      <formula>"CW 3240-R7"</formula>
    </cfRule>
  </conditionalFormatting>
  <conditionalFormatting sqref="D382">
    <cfRule type="cellIs" dxfId="351" priority="523" stopIfTrue="1" operator="equal">
      <formula>"CW 2130-R11"</formula>
    </cfRule>
    <cfRule type="cellIs" dxfId="350" priority="524" stopIfTrue="1" operator="equal">
      <formula>"CW 3120-R2"</formula>
    </cfRule>
    <cfRule type="cellIs" dxfId="349" priority="525" stopIfTrue="1" operator="equal">
      <formula>"CW 3240-R7"</formula>
    </cfRule>
  </conditionalFormatting>
  <conditionalFormatting sqref="D383">
    <cfRule type="cellIs" dxfId="348" priority="520" stopIfTrue="1" operator="equal">
      <formula>"CW 2130-R11"</formula>
    </cfRule>
    <cfRule type="cellIs" dxfId="347" priority="521" stopIfTrue="1" operator="equal">
      <formula>"CW 3120-R2"</formula>
    </cfRule>
    <cfRule type="cellIs" dxfId="346" priority="522" stopIfTrue="1" operator="equal">
      <formula>"CW 3240-R7"</formula>
    </cfRule>
  </conditionalFormatting>
  <conditionalFormatting sqref="D384">
    <cfRule type="cellIs" dxfId="345" priority="517" stopIfTrue="1" operator="equal">
      <formula>"CW 2130-R11"</formula>
    </cfRule>
    <cfRule type="cellIs" dxfId="344" priority="518" stopIfTrue="1" operator="equal">
      <formula>"CW 3120-R2"</formula>
    </cfRule>
    <cfRule type="cellIs" dxfId="343" priority="519" stopIfTrue="1" operator="equal">
      <formula>"CW 3240-R7"</formula>
    </cfRule>
  </conditionalFormatting>
  <conditionalFormatting sqref="D388:D390">
    <cfRule type="cellIs" dxfId="342" priority="511" stopIfTrue="1" operator="equal">
      <formula>"CW 2130-R11"</formula>
    </cfRule>
    <cfRule type="cellIs" dxfId="341" priority="512" stopIfTrue="1" operator="equal">
      <formula>"CW 3120-R2"</formula>
    </cfRule>
    <cfRule type="cellIs" dxfId="340" priority="513" stopIfTrue="1" operator="equal">
      <formula>"CW 3240-R7"</formula>
    </cfRule>
  </conditionalFormatting>
  <conditionalFormatting sqref="D391">
    <cfRule type="cellIs" dxfId="339" priority="508" stopIfTrue="1" operator="equal">
      <formula>"CW 2130-R11"</formula>
    </cfRule>
    <cfRule type="cellIs" dxfId="338" priority="509" stopIfTrue="1" operator="equal">
      <formula>"CW 3120-R2"</formula>
    </cfRule>
    <cfRule type="cellIs" dxfId="337" priority="510" stopIfTrue="1" operator="equal">
      <formula>"CW 3240-R7"</formula>
    </cfRule>
  </conditionalFormatting>
  <conditionalFormatting sqref="D398:D400">
    <cfRule type="cellIs" dxfId="336" priority="505" stopIfTrue="1" operator="equal">
      <formula>"CW 2130-R11"</formula>
    </cfRule>
    <cfRule type="cellIs" dxfId="335" priority="506" stopIfTrue="1" operator="equal">
      <formula>"CW 3120-R2"</formula>
    </cfRule>
    <cfRule type="cellIs" dxfId="334" priority="507" stopIfTrue="1" operator="equal">
      <formula>"CW 3240-R7"</formula>
    </cfRule>
  </conditionalFormatting>
  <conditionalFormatting sqref="D402">
    <cfRule type="cellIs" dxfId="333" priority="502" stopIfTrue="1" operator="equal">
      <formula>"CW 2130-R11"</formula>
    </cfRule>
    <cfRule type="cellIs" dxfId="332" priority="503" stopIfTrue="1" operator="equal">
      <formula>"CW 3120-R2"</formula>
    </cfRule>
    <cfRule type="cellIs" dxfId="331" priority="504" stopIfTrue="1" operator="equal">
      <formula>"CW 3240-R7"</formula>
    </cfRule>
  </conditionalFormatting>
  <conditionalFormatting sqref="D401">
    <cfRule type="cellIs" dxfId="330" priority="496" stopIfTrue="1" operator="equal">
      <formula>"CW 2130-R11"</formula>
    </cfRule>
    <cfRule type="cellIs" dxfId="329" priority="497" stopIfTrue="1" operator="equal">
      <formula>"CW 3120-R2"</formula>
    </cfRule>
    <cfRule type="cellIs" dxfId="328" priority="498" stopIfTrue="1" operator="equal">
      <formula>"CW 3240-R7"</formula>
    </cfRule>
  </conditionalFormatting>
  <conditionalFormatting sqref="D385">
    <cfRule type="cellIs" dxfId="327" priority="499" stopIfTrue="1" operator="equal">
      <formula>"CW 2130-R11"</formula>
    </cfRule>
    <cfRule type="cellIs" dxfId="326" priority="500" stopIfTrue="1" operator="equal">
      <formula>"CW 3120-R2"</formula>
    </cfRule>
    <cfRule type="cellIs" dxfId="325" priority="501" stopIfTrue="1" operator="equal">
      <formula>"CW 3240-R7"</formula>
    </cfRule>
  </conditionalFormatting>
  <conditionalFormatting sqref="D401">
    <cfRule type="cellIs" dxfId="324" priority="493" stopIfTrue="1" operator="equal">
      <formula>"CW 2130-R11"</formula>
    </cfRule>
    <cfRule type="cellIs" dxfId="323" priority="494" stopIfTrue="1" operator="equal">
      <formula>"CW 3120-R2"</formula>
    </cfRule>
    <cfRule type="cellIs" dxfId="322" priority="495" stopIfTrue="1" operator="equal">
      <formula>"CW 3240-R7"</formula>
    </cfRule>
  </conditionalFormatting>
  <conditionalFormatting sqref="D404">
    <cfRule type="cellIs" dxfId="321" priority="490" stopIfTrue="1" operator="equal">
      <formula>"CW 2130-R11"</formula>
    </cfRule>
    <cfRule type="cellIs" dxfId="320" priority="491" stopIfTrue="1" operator="equal">
      <formula>"CW 3120-R2"</formula>
    </cfRule>
    <cfRule type="cellIs" dxfId="319" priority="492" stopIfTrue="1" operator="equal">
      <formula>"CW 3240-R7"</formula>
    </cfRule>
  </conditionalFormatting>
  <conditionalFormatting sqref="D406">
    <cfRule type="cellIs" dxfId="318" priority="487" stopIfTrue="1" operator="equal">
      <formula>"CW 2130-R11"</formula>
    </cfRule>
    <cfRule type="cellIs" dxfId="317" priority="488" stopIfTrue="1" operator="equal">
      <formula>"CW 3120-R2"</formula>
    </cfRule>
    <cfRule type="cellIs" dxfId="316" priority="489" stopIfTrue="1" operator="equal">
      <formula>"CW 3240-R7"</formula>
    </cfRule>
  </conditionalFormatting>
  <conditionalFormatting sqref="D419:D420">
    <cfRule type="cellIs" dxfId="315" priority="480" stopIfTrue="1" operator="equal">
      <formula>"CW 2130-R11"</formula>
    </cfRule>
    <cfRule type="cellIs" dxfId="314" priority="481" stopIfTrue="1" operator="equal">
      <formula>"CW 3120-R2"</formula>
    </cfRule>
    <cfRule type="cellIs" dxfId="313" priority="482" stopIfTrue="1" operator="equal">
      <formula>"CW 3240-R7"</formula>
    </cfRule>
  </conditionalFormatting>
  <conditionalFormatting sqref="D410:D413">
    <cfRule type="cellIs" dxfId="312" priority="485" stopIfTrue="1" operator="equal">
      <formula>"CW 3120-R2"</formula>
    </cfRule>
    <cfRule type="cellIs" dxfId="311" priority="486" stopIfTrue="1" operator="equal">
      <formula>"CW 3240-R7"</formula>
    </cfRule>
  </conditionalFormatting>
  <conditionalFormatting sqref="D417">
    <cfRule type="cellIs" dxfId="310" priority="483" stopIfTrue="1" operator="equal">
      <formula>"CW 3120-R2"</formula>
    </cfRule>
    <cfRule type="cellIs" dxfId="309" priority="484" stopIfTrue="1" operator="equal">
      <formula>"CW 3240-R7"</formula>
    </cfRule>
  </conditionalFormatting>
  <conditionalFormatting sqref="D418">
    <cfRule type="cellIs" dxfId="308" priority="478" stopIfTrue="1" operator="equal">
      <formula>"CW 3120-R2"</formula>
    </cfRule>
    <cfRule type="cellIs" dxfId="307" priority="479" stopIfTrue="1" operator="equal">
      <formula>"CW 3240-R7"</formula>
    </cfRule>
  </conditionalFormatting>
  <conditionalFormatting sqref="D421">
    <cfRule type="cellIs" dxfId="306" priority="476" stopIfTrue="1" operator="equal">
      <formula>"CW 3120-R2"</formula>
    </cfRule>
    <cfRule type="cellIs" dxfId="305" priority="477" stopIfTrue="1" operator="equal">
      <formula>"CW 3240-R7"</formula>
    </cfRule>
  </conditionalFormatting>
  <conditionalFormatting sqref="D422">
    <cfRule type="cellIs" dxfId="304" priority="474" stopIfTrue="1" operator="equal">
      <formula>"CW 3120-R2"</formula>
    </cfRule>
    <cfRule type="cellIs" dxfId="303" priority="475" stopIfTrue="1" operator="equal">
      <formula>"CW 3240-R7"</formula>
    </cfRule>
  </conditionalFormatting>
  <conditionalFormatting sqref="D424">
    <cfRule type="cellIs" dxfId="302" priority="472" stopIfTrue="1" operator="equal">
      <formula>"CW 3120-R2"</formula>
    </cfRule>
    <cfRule type="cellIs" dxfId="301" priority="473" stopIfTrue="1" operator="equal">
      <formula>"CW 3240-R7"</formula>
    </cfRule>
  </conditionalFormatting>
  <conditionalFormatting sqref="D428">
    <cfRule type="cellIs" dxfId="300" priority="467" stopIfTrue="1" operator="equal">
      <formula>"CW 2130-R11"</formula>
    </cfRule>
    <cfRule type="cellIs" dxfId="299" priority="468" stopIfTrue="1" operator="equal">
      <formula>"CW 3120-R2"</formula>
    </cfRule>
    <cfRule type="cellIs" dxfId="298" priority="469" stopIfTrue="1" operator="equal">
      <formula>"CW 3240-R7"</formula>
    </cfRule>
  </conditionalFormatting>
  <conditionalFormatting sqref="D426">
    <cfRule type="cellIs" dxfId="297" priority="464" stopIfTrue="1" operator="equal">
      <formula>"CW 2130-R11"</formula>
    </cfRule>
    <cfRule type="cellIs" dxfId="296" priority="465" stopIfTrue="1" operator="equal">
      <formula>"CW 3120-R2"</formula>
    </cfRule>
    <cfRule type="cellIs" dxfId="295" priority="466" stopIfTrue="1" operator="equal">
      <formula>"CW 3240-R7"</formula>
    </cfRule>
  </conditionalFormatting>
  <conditionalFormatting sqref="D430:D433">
    <cfRule type="cellIs" dxfId="294" priority="461" stopIfTrue="1" operator="equal">
      <formula>"CW 2130-R11"</formula>
    </cfRule>
    <cfRule type="cellIs" dxfId="293" priority="462" stopIfTrue="1" operator="equal">
      <formula>"CW 3120-R2"</formula>
    </cfRule>
    <cfRule type="cellIs" dxfId="292" priority="463" stopIfTrue="1" operator="equal">
      <formula>"CW 3240-R7"</formula>
    </cfRule>
  </conditionalFormatting>
  <conditionalFormatting sqref="D427">
    <cfRule type="cellIs" dxfId="291" priority="470" stopIfTrue="1" operator="equal">
      <formula>"CW 3120-R2"</formula>
    </cfRule>
    <cfRule type="cellIs" dxfId="290" priority="471" stopIfTrue="1" operator="equal">
      <formula>"CW 3240-R7"</formula>
    </cfRule>
  </conditionalFormatting>
  <conditionalFormatting sqref="D434:D436">
    <cfRule type="cellIs" dxfId="289" priority="455" stopIfTrue="1" operator="equal">
      <formula>"CW 2130-R11"</formula>
    </cfRule>
    <cfRule type="cellIs" dxfId="288" priority="456" stopIfTrue="1" operator="equal">
      <formula>"CW 3120-R2"</formula>
    </cfRule>
    <cfRule type="cellIs" dxfId="287" priority="457" stopIfTrue="1" operator="equal">
      <formula>"CW 3240-R7"</formula>
    </cfRule>
  </conditionalFormatting>
  <conditionalFormatting sqref="D429">
    <cfRule type="cellIs" dxfId="286" priority="458" stopIfTrue="1" operator="equal">
      <formula>"CW 2130-R11"</formula>
    </cfRule>
    <cfRule type="cellIs" dxfId="285" priority="459" stopIfTrue="1" operator="equal">
      <formula>"CW 3120-R2"</formula>
    </cfRule>
    <cfRule type="cellIs" dxfId="284" priority="460" stopIfTrue="1" operator="equal">
      <formula>"CW 3240-R7"</formula>
    </cfRule>
  </conditionalFormatting>
  <conditionalFormatting sqref="D437">
    <cfRule type="cellIs" dxfId="283" priority="452" stopIfTrue="1" operator="equal">
      <formula>"CW 2130-R11"</formula>
    </cfRule>
    <cfRule type="cellIs" dxfId="282" priority="453" stopIfTrue="1" operator="equal">
      <formula>"CW 3120-R2"</formula>
    </cfRule>
    <cfRule type="cellIs" dxfId="281" priority="454" stopIfTrue="1" operator="equal">
      <formula>"CW 3240-R7"</formula>
    </cfRule>
  </conditionalFormatting>
  <conditionalFormatting sqref="D439:D441">
    <cfRule type="cellIs" dxfId="280" priority="449" stopIfTrue="1" operator="equal">
      <formula>"CW 2130-R11"</formula>
    </cfRule>
    <cfRule type="cellIs" dxfId="279" priority="450" stopIfTrue="1" operator="equal">
      <formula>"CW 3120-R2"</formula>
    </cfRule>
    <cfRule type="cellIs" dxfId="278" priority="451" stopIfTrue="1" operator="equal">
      <formula>"CW 3240-R7"</formula>
    </cfRule>
  </conditionalFormatting>
  <conditionalFormatting sqref="D444:D445">
    <cfRule type="cellIs" dxfId="277" priority="446" stopIfTrue="1" operator="equal">
      <formula>"CW 2130-R11"</formula>
    </cfRule>
    <cfRule type="cellIs" dxfId="276" priority="447" stopIfTrue="1" operator="equal">
      <formula>"CW 3120-R2"</formula>
    </cfRule>
    <cfRule type="cellIs" dxfId="275" priority="448" stopIfTrue="1" operator="equal">
      <formula>"CW 3240-R7"</formula>
    </cfRule>
  </conditionalFormatting>
  <conditionalFormatting sqref="D443">
    <cfRule type="cellIs" dxfId="274" priority="443" stopIfTrue="1" operator="equal">
      <formula>"CW 2130-R11"</formula>
    </cfRule>
    <cfRule type="cellIs" dxfId="273" priority="444" stopIfTrue="1" operator="equal">
      <formula>"CW 3120-R2"</formula>
    </cfRule>
    <cfRule type="cellIs" dxfId="272" priority="445" stopIfTrue="1" operator="equal">
      <formula>"CW 3240-R7"</formula>
    </cfRule>
  </conditionalFormatting>
  <conditionalFormatting sqref="D449">
    <cfRule type="cellIs" dxfId="271" priority="440" stopIfTrue="1" operator="equal">
      <formula>"CW 2130-R11"</formula>
    </cfRule>
    <cfRule type="cellIs" dxfId="270" priority="441" stopIfTrue="1" operator="equal">
      <formula>"CW 3120-R2"</formula>
    </cfRule>
    <cfRule type="cellIs" dxfId="269" priority="442" stopIfTrue="1" operator="equal">
      <formula>"CW 3240-R7"</formula>
    </cfRule>
  </conditionalFormatting>
  <conditionalFormatting sqref="D451">
    <cfRule type="cellIs" dxfId="268" priority="437" stopIfTrue="1" operator="equal">
      <formula>"CW 2130-R11"</formula>
    </cfRule>
    <cfRule type="cellIs" dxfId="267" priority="438" stopIfTrue="1" operator="equal">
      <formula>"CW 3120-R2"</formula>
    </cfRule>
    <cfRule type="cellIs" dxfId="266" priority="439" stopIfTrue="1" operator="equal">
      <formula>"CW 3240-R7"</formula>
    </cfRule>
  </conditionalFormatting>
  <conditionalFormatting sqref="D450">
    <cfRule type="cellIs" dxfId="265" priority="434" stopIfTrue="1" operator="equal">
      <formula>"CW 2130-R11"</formula>
    </cfRule>
    <cfRule type="cellIs" dxfId="264" priority="435" stopIfTrue="1" operator="equal">
      <formula>"CW 3120-R2"</formula>
    </cfRule>
    <cfRule type="cellIs" dxfId="263" priority="436" stopIfTrue="1" operator="equal">
      <formula>"CW 3240-R7"</formula>
    </cfRule>
  </conditionalFormatting>
  <conditionalFormatting sqref="D454:D457 D460:D462">
    <cfRule type="cellIs" dxfId="262" priority="431" stopIfTrue="1" operator="equal">
      <formula>"CW 2130-R11"</formula>
    </cfRule>
    <cfRule type="cellIs" dxfId="261" priority="432" stopIfTrue="1" operator="equal">
      <formula>"CW 3120-R2"</formula>
    </cfRule>
    <cfRule type="cellIs" dxfId="260" priority="433" stopIfTrue="1" operator="equal">
      <formula>"CW 3240-R7"</formula>
    </cfRule>
  </conditionalFormatting>
  <conditionalFormatting sqref="D459 D464">
    <cfRule type="cellIs" dxfId="259" priority="428" stopIfTrue="1" operator="equal">
      <formula>"CW 2130-R11"</formula>
    </cfRule>
    <cfRule type="cellIs" dxfId="258" priority="429" stopIfTrue="1" operator="equal">
      <formula>"CW 3120-R2"</formula>
    </cfRule>
    <cfRule type="cellIs" dxfId="257" priority="430" stopIfTrue="1" operator="equal">
      <formula>"CW 3240-R7"</formula>
    </cfRule>
  </conditionalFormatting>
  <conditionalFormatting sqref="D453">
    <cfRule type="cellIs" dxfId="256" priority="425" stopIfTrue="1" operator="equal">
      <formula>"CW 2130-R11"</formula>
    </cfRule>
    <cfRule type="cellIs" dxfId="255" priority="426" stopIfTrue="1" operator="equal">
      <formula>"CW 3120-R2"</formula>
    </cfRule>
    <cfRule type="cellIs" dxfId="254" priority="427" stopIfTrue="1" operator="equal">
      <formula>"CW 3240-R7"</formula>
    </cfRule>
  </conditionalFormatting>
  <conditionalFormatting sqref="D458">
    <cfRule type="cellIs" dxfId="253" priority="422" stopIfTrue="1" operator="equal">
      <formula>"CW 2130-R11"</formula>
    </cfRule>
    <cfRule type="cellIs" dxfId="252" priority="423" stopIfTrue="1" operator="equal">
      <formula>"CW 3120-R2"</formula>
    </cfRule>
    <cfRule type="cellIs" dxfId="251" priority="424" stopIfTrue="1" operator="equal">
      <formula>"CW 3240-R7"</formula>
    </cfRule>
  </conditionalFormatting>
  <conditionalFormatting sqref="D463">
    <cfRule type="cellIs" dxfId="250" priority="419" stopIfTrue="1" operator="equal">
      <formula>"CW 2130-R11"</formula>
    </cfRule>
    <cfRule type="cellIs" dxfId="249" priority="420" stopIfTrue="1" operator="equal">
      <formula>"CW 3120-R2"</formula>
    </cfRule>
    <cfRule type="cellIs" dxfId="248" priority="421" stopIfTrue="1" operator="equal">
      <formula>"CW 3240-R7"</formula>
    </cfRule>
  </conditionalFormatting>
  <conditionalFormatting sqref="D470:D476">
    <cfRule type="cellIs" dxfId="247" priority="416" stopIfTrue="1" operator="equal">
      <formula>"CW 2130-R11"</formula>
    </cfRule>
    <cfRule type="cellIs" dxfId="246" priority="417" stopIfTrue="1" operator="equal">
      <formula>"CW 3120-R2"</formula>
    </cfRule>
    <cfRule type="cellIs" dxfId="245" priority="418" stopIfTrue="1" operator="equal">
      <formula>"CW 3240-R7"</formula>
    </cfRule>
  </conditionalFormatting>
  <conditionalFormatting sqref="D465:D467 D488:D493">
    <cfRule type="cellIs" dxfId="244" priority="413" stopIfTrue="1" operator="equal">
      <formula>"CW 2130-R11"</formula>
    </cfRule>
    <cfRule type="cellIs" dxfId="243" priority="414" stopIfTrue="1" operator="equal">
      <formula>"CW 3120-R2"</formula>
    </cfRule>
    <cfRule type="cellIs" dxfId="242" priority="415" stopIfTrue="1" operator="equal">
      <formula>"CW 3240-R7"</formula>
    </cfRule>
  </conditionalFormatting>
  <conditionalFormatting sqref="D468">
    <cfRule type="cellIs" dxfId="241" priority="410" stopIfTrue="1" operator="equal">
      <formula>"CW 2130-R11"</formula>
    </cfRule>
    <cfRule type="cellIs" dxfId="240" priority="411" stopIfTrue="1" operator="equal">
      <formula>"CW 3120-R2"</formula>
    </cfRule>
    <cfRule type="cellIs" dxfId="239" priority="412" stopIfTrue="1" operator="equal">
      <formula>"CW 3240-R7"</formula>
    </cfRule>
  </conditionalFormatting>
  <conditionalFormatting sqref="D469">
    <cfRule type="cellIs" dxfId="238" priority="407" stopIfTrue="1" operator="equal">
      <formula>"CW 2130-R11"</formula>
    </cfRule>
    <cfRule type="cellIs" dxfId="237" priority="408" stopIfTrue="1" operator="equal">
      <formula>"CW 3120-R2"</formula>
    </cfRule>
    <cfRule type="cellIs" dxfId="236" priority="409" stopIfTrue="1" operator="equal">
      <formula>"CW 3240-R7"</formula>
    </cfRule>
  </conditionalFormatting>
  <conditionalFormatting sqref="D477">
    <cfRule type="cellIs" dxfId="235" priority="404" stopIfTrue="1" operator="equal">
      <formula>"CW 2130-R11"</formula>
    </cfRule>
    <cfRule type="cellIs" dxfId="234" priority="405" stopIfTrue="1" operator="equal">
      <formula>"CW 3120-R2"</formula>
    </cfRule>
    <cfRule type="cellIs" dxfId="233" priority="406" stopIfTrue="1" operator="equal">
      <formula>"CW 3240-R7"</formula>
    </cfRule>
  </conditionalFormatting>
  <conditionalFormatting sqref="D478">
    <cfRule type="cellIs" dxfId="232" priority="401" stopIfTrue="1" operator="equal">
      <formula>"CW 2130-R11"</formula>
    </cfRule>
    <cfRule type="cellIs" dxfId="231" priority="402" stopIfTrue="1" operator="equal">
      <formula>"CW 3120-R2"</formula>
    </cfRule>
    <cfRule type="cellIs" dxfId="230" priority="403" stopIfTrue="1" operator="equal">
      <formula>"CW 3240-R7"</formula>
    </cfRule>
  </conditionalFormatting>
  <conditionalFormatting sqref="D479">
    <cfRule type="cellIs" dxfId="229" priority="398" stopIfTrue="1" operator="equal">
      <formula>"CW 2130-R11"</formula>
    </cfRule>
    <cfRule type="cellIs" dxfId="228" priority="399" stopIfTrue="1" operator="equal">
      <formula>"CW 3120-R2"</formula>
    </cfRule>
    <cfRule type="cellIs" dxfId="227" priority="400" stopIfTrue="1" operator="equal">
      <formula>"CW 3240-R7"</formula>
    </cfRule>
  </conditionalFormatting>
  <conditionalFormatting sqref="D480">
    <cfRule type="cellIs" dxfId="226" priority="395" stopIfTrue="1" operator="equal">
      <formula>"CW 2130-R11"</formula>
    </cfRule>
    <cfRule type="cellIs" dxfId="225" priority="396" stopIfTrue="1" operator="equal">
      <formula>"CW 3120-R2"</formula>
    </cfRule>
    <cfRule type="cellIs" dxfId="224" priority="397" stopIfTrue="1" operator="equal">
      <formula>"CW 3240-R7"</formula>
    </cfRule>
  </conditionalFormatting>
  <conditionalFormatting sqref="D482:D483">
    <cfRule type="cellIs" dxfId="223" priority="392" stopIfTrue="1" operator="equal">
      <formula>"CW 2130-R11"</formula>
    </cfRule>
    <cfRule type="cellIs" dxfId="222" priority="393" stopIfTrue="1" operator="equal">
      <formula>"CW 3120-R2"</formula>
    </cfRule>
    <cfRule type="cellIs" dxfId="221" priority="394" stopIfTrue="1" operator="equal">
      <formula>"CW 3240-R7"</formula>
    </cfRule>
  </conditionalFormatting>
  <conditionalFormatting sqref="D484:D486">
    <cfRule type="cellIs" dxfId="220" priority="389" stopIfTrue="1" operator="equal">
      <formula>"CW 2130-R11"</formula>
    </cfRule>
    <cfRule type="cellIs" dxfId="219" priority="390" stopIfTrue="1" operator="equal">
      <formula>"CW 3120-R2"</formula>
    </cfRule>
    <cfRule type="cellIs" dxfId="218" priority="391" stopIfTrue="1" operator="equal">
      <formula>"CW 3240-R7"</formula>
    </cfRule>
  </conditionalFormatting>
  <conditionalFormatting sqref="D487">
    <cfRule type="cellIs" dxfId="217" priority="386" stopIfTrue="1" operator="equal">
      <formula>"CW 2130-R11"</formula>
    </cfRule>
    <cfRule type="cellIs" dxfId="216" priority="387" stopIfTrue="1" operator="equal">
      <formula>"CW 3120-R2"</formula>
    </cfRule>
    <cfRule type="cellIs" dxfId="215" priority="388" stopIfTrue="1" operator="equal">
      <formula>"CW 3240-R7"</formula>
    </cfRule>
  </conditionalFormatting>
  <conditionalFormatting sqref="D495:D496">
    <cfRule type="cellIs" dxfId="214" priority="383" stopIfTrue="1" operator="equal">
      <formula>"CW 2130-R11"</formula>
    </cfRule>
    <cfRule type="cellIs" dxfId="213" priority="384" stopIfTrue="1" operator="equal">
      <formula>"CW 3120-R2"</formula>
    </cfRule>
    <cfRule type="cellIs" dxfId="212" priority="385" stopIfTrue="1" operator="equal">
      <formula>"CW 3240-R7"</formula>
    </cfRule>
  </conditionalFormatting>
  <conditionalFormatting sqref="D498">
    <cfRule type="cellIs" dxfId="211" priority="380" stopIfTrue="1" operator="equal">
      <formula>"CW 2130-R11"</formula>
    </cfRule>
    <cfRule type="cellIs" dxfId="210" priority="381" stopIfTrue="1" operator="equal">
      <formula>"CW 3120-R2"</formula>
    </cfRule>
    <cfRule type="cellIs" dxfId="209" priority="382" stopIfTrue="1" operator="equal">
      <formula>"CW 3240-R7"</formula>
    </cfRule>
  </conditionalFormatting>
  <conditionalFormatting sqref="D481">
    <cfRule type="cellIs" dxfId="208" priority="377" stopIfTrue="1" operator="equal">
      <formula>"CW 2130-R11"</formula>
    </cfRule>
    <cfRule type="cellIs" dxfId="207" priority="378" stopIfTrue="1" operator="equal">
      <formula>"CW 3120-R2"</formula>
    </cfRule>
    <cfRule type="cellIs" dxfId="206" priority="379" stopIfTrue="1" operator="equal">
      <formula>"CW 3240-R7"</formula>
    </cfRule>
  </conditionalFormatting>
  <conditionalFormatting sqref="D494">
    <cfRule type="cellIs" dxfId="205" priority="374" stopIfTrue="1" operator="equal">
      <formula>"CW 2130-R11"</formula>
    </cfRule>
    <cfRule type="cellIs" dxfId="204" priority="375" stopIfTrue="1" operator="equal">
      <formula>"CW 3120-R2"</formula>
    </cfRule>
    <cfRule type="cellIs" dxfId="203" priority="376" stopIfTrue="1" operator="equal">
      <formula>"CW 3240-R7"</formula>
    </cfRule>
  </conditionalFormatting>
  <conditionalFormatting sqref="D497">
    <cfRule type="cellIs" dxfId="202" priority="371" stopIfTrue="1" operator="equal">
      <formula>"CW 2130-R11"</formula>
    </cfRule>
    <cfRule type="cellIs" dxfId="201" priority="372" stopIfTrue="1" operator="equal">
      <formula>"CW 3120-R2"</formula>
    </cfRule>
    <cfRule type="cellIs" dxfId="200" priority="373" stopIfTrue="1" operator="equal">
      <formula>"CW 3240-R7"</formula>
    </cfRule>
  </conditionalFormatting>
  <conditionalFormatting sqref="D497">
    <cfRule type="cellIs" dxfId="199" priority="368" stopIfTrue="1" operator="equal">
      <formula>"CW 2130-R11"</formula>
    </cfRule>
    <cfRule type="cellIs" dxfId="198" priority="369" stopIfTrue="1" operator="equal">
      <formula>"CW 3120-R2"</formula>
    </cfRule>
    <cfRule type="cellIs" dxfId="197" priority="370" stopIfTrue="1" operator="equal">
      <formula>"CW 3240-R7"</formula>
    </cfRule>
  </conditionalFormatting>
  <conditionalFormatting sqref="D501">
    <cfRule type="cellIs" dxfId="196" priority="365" stopIfTrue="1" operator="equal">
      <formula>"CW 2130-R11"</formula>
    </cfRule>
    <cfRule type="cellIs" dxfId="195" priority="366" stopIfTrue="1" operator="equal">
      <formula>"CW 3120-R2"</formula>
    </cfRule>
    <cfRule type="cellIs" dxfId="194" priority="367" stopIfTrue="1" operator="equal">
      <formula>"CW 3240-R7"</formula>
    </cfRule>
  </conditionalFormatting>
  <conditionalFormatting sqref="D503:D506">
    <cfRule type="cellIs" dxfId="193" priority="363" stopIfTrue="1" operator="equal">
      <formula>"CW 3120-R2"</formula>
    </cfRule>
    <cfRule type="cellIs" dxfId="192" priority="364" stopIfTrue="1" operator="equal">
      <formula>"CW 3240-R7"</formula>
    </cfRule>
  </conditionalFormatting>
  <conditionalFormatting sqref="D510:D511">
    <cfRule type="cellIs" dxfId="191" priority="355" stopIfTrue="1" operator="equal">
      <formula>"CW 2130-R11"</formula>
    </cfRule>
    <cfRule type="cellIs" dxfId="190" priority="356" stopIfTrue="1" operator="equal">
      <formula>"CW 3120-R2"</formula>
    </cfRule>
    <cfRule type="cellIs" dxfId="189" priority="357" stopIfTrue="1" operator="equal">
      <formula>"CW 3240-R7"</formula>
    </cfRule>
  </conditionalFormatting>
  <conditionalFormatting sqref="D508:D509">
    <cfRule type="cellIs" dxfId="188" priority="360" stopIfTrue="1" operator="equal">
      <formula>"CW 2130-R11"</formula>
    </cfRule>
    <cfRule type="cellIs" dxfId="187" priority="361" stopIfTrue="1" operator="equal">
      <formula>"CW 3120-R2"</formula>
    </cfRule>
    <cfRule type="cellIs" dxfId="186" priority="362" stopIfTrue="1" operator="equal">
      <formula>"CW 3240-R7"</formula>
    </cfRule>
  </conditionalFormatting>
  <conditionalFormatting sqref="D507">
    <cfRule type="cellIs" dxfId="185" priority="358" stopIfTrue="1" operator="equal">
      <formula>"CW 3120-R2"</formula>
    </cfRule>
    <cfRule type="cellIs" dxfId="184" priority="359" stopIfTrue="1" operator="equal">
      <formula>"CW 3240-R7"</formula>
    </cfRule>
  </conditionalFormatting>
  <conditionalFormatting sqref="D517">
    <cfRule type="cellIs" dxfId="183" priority="342" stopIfTrue="1" operator="equal">
      <formula>"CW 2130-R11"</formula>
    </cfRule>
    <cfRule type="cellIs" dxfId="182" priority="343" stopIfTrue="1" operator="equal">
      <formula>"CW 3120-R2"</formula>
    </cfRule>
    <cfRule type="cellIs" dxfId="181" priority="344" stopIfTrue="1" operator="equal">
      <formula>"CW 3240-R7"</formula>
    </cfRule>
  </conditionalFormatting>
  <conditionalFormatting sqref="D515">
    <cfRule type="cellIs" dxfId="180" priority="339" stopIfTrue="1" operator="equal">
      <formula>"CW 2130-R11"</formula>
    </cfRule>
    <cfRule type="cellIs" dxfId="179" priority="340" stopIfTrue="1" operator="equal">
      <formula>"CW 3120-R2"</formula>
    </cfRule>
    <cfRule type="cellIs" dxfId="178" priority="341" stopIfTrue="1" operator="equal">
      <formula>"CW 3240-R7"</formula>
    </cfRule>
  </conditionalFormatting>
  <conditionalFormatting sqref="D519:D522">
    <cfRule type="cellIs" dxfId="177" priority="336" stopIfTrue="1" operator="equal">
      <formula>"CW 2130-R11"</formula>
    </cfRule>
    <cfRule type="cellIs" dxfId="176" priority="337" stopIfTrue="1" operator="equal">
      <formula>"CW 3120-R2"</formula>
    </cfRule>
    <cfRule type="cellIs" dxfId="175" priority="338" stopIfTrue="1" operator="equal">
      <formula>"CW 3240-R7"</formula>
    </cfRule>
  </conditionalFormatting>
  <conditionalFormatting sqref="D516">
    <cfRule type="cellIs" dxfId="174" priority="345" stopIfTrue="1" operator="equal">
      <formula>"CW 3120-R2"</formula>
    </cfRule>
    <cfRule type="cellIs" dxfId="173" priority="346" stopIfTrue="1" operator="equal">
      <formula>"CW 3240-R7"</formula>
    </cfRule>
  </conditionalFormatting>
  <conditionalFormatting sqref="D523:D525">
    <cfRule type="cellIs" dxfId="172" priority="330" stopIfTrue="1" operator="equal">
      <formula>"CW 2130-R11"</formula>
    </cfRule>
    <cfRule type="cellIs" dxfId="171" priority="331" stopIfTrue="1" operator="equal">
      <formula>"CW 3120-R2"</formula>
    </cfRule>
    <cfRule type="cellIs" dxfId="170" priority="332" stopIfTrue="1" operator="equal">
      <formula>"CW 3240-R7"</formula>
    </cfRule>
  </conditionalFormatting>
  <conditionalFormatting sqref="D518">
    <cfRule type="cellIs" dxfId="169" priority="333" stopIfTrue="1" operator="equal">
      <formula>"CW 2130-R11"</formula>
    </cfRule>
    <cfRule type="cellIs" dxfId="168" priority="334" stopIfTrue="1" operator="equal">
      <formula>"CW 3120-R2"</formula>
    </cfRule>
    <cfRule type="cellIs" dxfId="167" priority="335" stopIfTrue="1" operator="equal">
      <formula>"CW 3240-R7"</formula>
    </cfRule>
  </conditionalFormatting>
  <conditionalFormatting sqref="D526">
    <cfRule type="cellIs" dxfId="166" priority="327" stopIfTrue="1" operator="equal">
      <formula>"CW 2130-R11"</formula>
    </cfRule>
    <cfRule type="cellIs" dxfId="165" priority="328" stopIfTrue="1" operator="equal">
      <formula>"CW 3120-R2"</formula>
    </cfRule>
    <cfRule type="cellIs" dxfId="164" priority="329" stopIfTrue="1" operator="equal">
      <formula>"CW 3240-R7"</formula>
    </cfRule>
  </conditionalFormatting>
  <conditionalFormatting sqref="D528:D530">
    <cfRule type="cellIs" dxfId="163" priority="324" stopIfTrue="1" operator="equal">
      <formula>"CW 2130-R11"</formula>
    </cfRule>
    <cfRule type="cellIs" dxfId="162" priority="325" stopIfTrue="1" operator="equal">
      <formula>"CW 3120-R2"</formula>
    </cfRule>
    <cfRule type="cellIs" dxfId="161" priority="326" stopIfTrue="1" operator="equal">
      <formula>"CW 3240-R7"</formula>
    </cfRule>
  </conditionalFormatting>
  <conditionalFormatting sqref="D533:D534">
    <cfRule type="cellIs" dxfId="160" priority="321" stopIfTrue="1" operator="equal">
      <formula>"CW 2130-R11"</formula>
    </cfRule>
    <cfRule type="cellIs" dxfId="159" priority="322" stopIfTrue="1" operator="equal">
      <formula>"CW 3120-R2"</formula>
    </cfRule>
    <cfRule type="cellIs" dxfId="158" priority="323" stopIfTrue="1" operator="equal">
      <formula>"CW 3240-R7"</formula>
    </cfRule>
  </conditionalFormatting>
  <conditionalFormatting sqref="D532">
    <cfRule type="cellIs" dxfId="157" priority="318" stopIfTrue="1" operator="equal">
      <formula>"CW 2130-R11"</formula>
    </cfRule>
    <cfRule type="cellIs" dxfId="156" priority="319" stopIfTrue="1" operator="equal">
      <formula>"CW 3120-R2"</formula>
    </cfRule>
    <cfRule type="cellIs" dxfId="155" priority="320" stopIfTrue="1" operator="equal">
      <formula>"CW 3240-R7"</formula>
    </cfRule>
  </conditionalFormatting>
  <conditionalFormatting sqref="D538">
    <cfRule type="cellIs" dxfId="154" priority="315" stopIfTrue="1" operator="equal">
      <formula>"CW 2130-R11"</formula>
    </cfRule>
    <cfRule type="cellIs" dxfId="153" priority="316" stopIfTrue="1" operator="equal">
      <formula>"CW 3120-R2"</formula>
    </cfRule>
    <cfRule type="cellIs" dxfId="152" priority="317" stopIfTrue="1" operator="equal">
      <formula>"CW 3240-R7"</formula>
    </cfRule>
  </conditionalFormatting>
  <conditionalFormatting sqref="D540">
    <cfRule type="cellIs" dxfId="151" priority="312" stopIfTrue="1" operator="equal">
      <formula>"CW 2130-R11"</formula>
    </cfRule>
    <cfRule type="cellIs" dxfId="150" priority="313" stopIfTrue="1" operator="equal">
      <formula>"CW 3120-R2"</formula>
    </cfRule>
    <cfRule type="cellIs" dxfId="149" priority="314" stopIfTrue="1" operator="equal">
      <formula>"CW 3240-R7"</formula>
    </cfRule>
  </conditionalFormatting>
  <conditionalFormatting sqref="D539">
    <cfRule type="cellIs" dxfId="148" priority="309" stopIfTrue="1" operator="equal">
      <formula>"CW 2130-R11"</formula>
    </cfRule>
    <cfRule type="cellIs" dxfId="147" priority="310" stopIfTrue="1" operator="equal">
      <formula>"CW 3120-R2"</formula>
    </cfRule>
    <cfRule type="cellIs" dxfId="146" priority="311" stopIfTrue="1" operator="equal">
      <formula>"CW 3240-R7"</formula>
    </cfRule>
  </conditionalFormatting>
  <conditionalFormatting sqref="D541">
    <cfRule type="cellIs" dxfId="145" priority="306" stopIfTrue="1" operator="equal">
      <formula>"CW 2130-R11"</formula>
    </cfRule>
    <cfRule type="cellIs" dxfId="144" priority="307" stopIfTrue="1" operator="equal">
      <formula>"CW 3120-R2"</formula>
    </cfRule>
    <cfRule type="cellIs" dxfId="143" priority="308" stopIfTrue="1" operator="equal">
      <formula>"CW 3240-R7"</formula>
    </cfRule>
  </conditionalFormatting>
  <conditionalFormatting sqref="D542">
    <cfRule type="cellIs" dxfId="142" priority="303" stopIfTrue="1" operator="equal">
      <formula>"CW 2130-R11"</formula>
    </cfRule>
    <cfRule type="cellIs" dxfId="141" priority="304" stopIfTrue="1" operator="equal">
      <formula>"CW 3120-R2"</formula>
    </cfRule>
    <cfRule type="cellIs" dxfId="140" priority="305" stopIfTrue="1" operator="equal">
      <formula>"CW 3240-R7"</formula>
    </cfRule>
  </conditionalFormatting>
  <conditionalFormatting sqref="D544">
    <cfRule type="cellIs" dxfId="139" priority="300" stopIfTrue="1" operator="equal">
      <formula>"CW 2130-R11"</formula>
    </cfRule>
    <cfRule type="cellIs" dxfId="138" priority="301" stopIfTrue="1" operator="equal">
      <formula>"CW 3120-R2"</formula>
    </cfRule>
    <cfRule type="cellIs" dxfId="137" priority="302" stopIfTrue="1" operator="equal">
      <formula>"CW 3240-R7"</formula>
    </cfRule>
  </conditionalFormatting>
  <conditionalFormatting sqref="D545">
    <cfRule type="cellIs" dxfId="136" priority="297" stopIfTrue="1" operator="equal">
      <formula>"CW 2130-R11"</formula>
    </cfRule>
    <cfRule type="cellIs" dxfId="135" priority="298" stopIfTrue="1" operator="equal">
      <formula>"CW 3120-R2"</formula>
    </cfRule>
    <cfRule type="cellIs" dxfId="134" priority="299" stopIfTrue="1" operator="equal">
      <formula>"CW 3240-R7"</formula>
    </cfRule>
  </conditionalFormatting>
  <conditionalFormatting sqref="D546">
    <cfRule type="cellIs" dxfId="133" priority="294" stopIfTrue="1" operator="equal">
      <formula>"CW 2130-R11"</formula>
    </cfRule>
    <cfRule type="cellIs" dxfId="132" priority="295" stopIfTrue="1" operator="equal">
      <formula>"CW 3120-R2"</formula>
    </cfRule>
    <cfRule type="cellIs" dxfId="131" priority="296" stopIfTrue="1" operator="equal">
      <formula>"CW 3240-R7"</formula>
    </cfRule>
  </conditionalFormatting>
  <conditionalFormatting sqref="D547:D552">
    <cfRule type="cellIs" dxfId="130" priority="291" stopIfTrue="1" operator="equal">
      <formula>"CW 2130-R11"</formula>
    </cfRule>
    <cfRule type="cellIs" dxfId="129" priority="292" stopIfTrue="1" operator="equal">
      <formula>"CW 3120-R2"</formula>
    </cfRule>
    <cfRule type="cellIs" dxfId="128" priority="293" stopIfTrue="1" operator="equal">
      <formula>"CW 3240-R7"</formula>
    </cfRule>
  </conditionalFormatting>
  <conditionalFormatting sqref="D629:D631">
    <cfRule type="cellIs" dxfId="127" priority="288" stopIfTrue="1" operator="equal">
      <formula>"CW 2130-R11"</formula>
    </cfRule>
    <cfRule type="cellIs" dxfId="126" priority="289" stopIfTrue="1" operator="equal">
      <formula>"CW 3120-R2"</formula>
    </cfRule>
    <cfRule type="cellIs" dxfId="125" priority="290" stopIfTrue="1" operator="equal">
      <formula>"CW 3240-R7"</formula>
    </cfRule>
  </conditionalFormatting>
  <conditionalFormatting sqref="D556:D557">
    <cfRule type="cellIs" dxfId="124" priority="285" stopIfTrue="1" operator="equal">
      <formula>"CW 2130-R11"</formula>
    </cfRule>
    <cfRule type="cellIs" dxfId="123" priority="286" stopIfTrue="1" operator="equal">
      <formula>"CW 3120-R2"</formula>
    </cfRule>
    <cfRule type="cellIs" dxfId="122" priority="287" stopIfTrue="1" operator="equal">
      <formula>"CW 3240-R7"</formula>
    </cfRule>
  </conditionalFormatting>
  <conditionalFormatting sqref="D555">
    <cfRule type="cellIs" dxfId="121" priority="282" stopIfTrue="1" operator="equal">
      <formula>"CW 2130-R11"</formula>
    </cfRule>
    <cfRule type="cellIs" dxfId="120" priority="283" stopIfTrue="1" operator="equal">
      <formula>"CW 3120-R2"</formula>
    </cfRule>
    <cfRule type="cellIs" dxfId="119" priority="284" stopIfTrue="1" operator="equal">
      <formula>"CW 3240-R7"</formula>
    </cfRule>
  </conditionalFormatting>
  <conditionalFormatting sqref="D553:D554">
    <cfRule type="cellIs" dxfId="118" priority="279" stopIfTrue="1" operator="equal">
      <formula>"CW 2130-R11"</formula>
    </cfRule>
    <cfRule type="cellIs" dxfId="117" priority="280" stopIfTrue="1" operator="equal">
      <formula>"CW 3120-R2"</formula>
    </cfRule>
    <cfRule type="cellIs" dxfId="116" priority="281" stopIfTrue="1" operator="equal">
      <formula>"CW 3240-R7"</formula>
    </cfRule>
  </conditionalFormatting>
  <conditionalFormatting sqref="D558:D564 D570:D575 D591:D596 D577:D579">
    <cfRule type="cellIs" dxfId="115" priority="276" stopIfTrue="1" operator="equal">
      <formula>"CW 2130-R11"</formula>
    </cfRule>
    <cfRule type="cellIs" dxfId="114" priority="277" stopIfTrue="1" operator="equal">
      <formula>"CW 3120-R2"</formula>
    </cfRule>
    <cfRule type="cellIs" dxfId="113" priority="278" stopIfTrue="1" operator="equal">
      <formula>"CW 3240-R7"</formula>
    </cfRule>
  </conditionalFormatting>
  <conditionalFormatting sqref="D565">
    <cfRule type="cellIs" dxfId="112" priority="273" stopIfTrue="1" operator="equal">
      <formula>"CW 2130-R11"</formula>
    </cfRule>
    <cfRule type="cellIs" dxfId="111" priority="274" stopIfTrue="1" operator="equal">
      <formula>"CW 3120-R2"</formula>
    </cfRule>
    <cfRule type="cellIs" dxfId="110" priority="275" stopIfTrue="1" operator="equal">
      <formula>"CW 3240-R7"</formula>
    </cfRule>
  </conditionalFormatting>
  <conditionalFormatting sqref="D569">
    <cfRule type="cellIs" dxfId="109" priority="270" stopIfTrue="1" operator="equal">
      <formula>"CW 2130-R11"</formula>
    </cfRule>
    <cfRule type="cellIs" dxfId="108" priority="271" stopIfTrue="1" operator="equal">
      <formula>"CW 3120-R2"</formula>
    </cfRule>
    <cfRule type="cellIs" dxfId="107" priority="272" stopIfTrue="1" operator="equal">
      <formula>"CW 3240-R7"</formula>
    </cfRule>
  </conditionalFormatting>
  <conditionalFormatting sqref="D580">
    <cfRule type="cellIs" dxfId="106" priority="267" stopIfTrue="1" operator="equal">
      <formula>"CW 2130-R11"</formula>
    </cfRule>
    <cfRule type="cellIs" dxfId="105" priority="268" stopIfTrue="1" operator="equal">
      <formula>"CW 3120-R2"</formula>
    </cfRule>
    <cfRule type="cellIs" dxfId="104" priority="269" stopIfTrue="1" operator="equal">
      <formula>"CW 3240-R7"</formula>
    </cfRule>
  </conditionalFormatting>
  <conditionalFormatting sqref="D581">
    <cfRule type="cellIs" dxfId="103" priority="264" stopIfTrue="1" operator="equal">
      <formula>"CW 2130-R11"</formula>
    </cfRule>
    <cfRule type="cellIs" dxfId="102" priority="265" stopIfTrue="1" operator="equal">
      <formula>"CW 3120-R2"</formula>
    </cfRule>
    <cfRule type="cellIs" dxfId="101" priority="266" stopIfTrue="1" operator="equal">
      <formula>"CW 3240-R7"</formula>
    </cfRule>
  </conditionalFormatting>
  <conditionalFormatting sqref="D582">
    <cfRule type="cellIs" dxfId="100" priority="261" stopIfTrue="1" operator="equal">
      <formula>"CW 2130-R11"</formula>
    </cfRule>
    <cfRule type="cellIs" dxfId="99" priority="262" stopIfTrue="1" operator="equal">
      <formula>"CW 3120-R2"</formula>
    </cfRule>
    <cfRule type="cellIs" dxfId="98" priority="263" stopIfTrue="1" operator="equal">
      <formula>"CW 3240-R7"</formula>
    </cfRule>
  </conditionalFormatting>
  <conditionalFormatting sqref="D584">
    <cfRule type="cellIs" dxfId="97" priority="258" stopIfTrue="1" operator="equal">
      <formula>"CW 2130-R11"</formula>
    </cfRule>
    <cfRule type="cellIs" dxfId="96" priority="259" stopIfTrue="1" operator="equal">
      <formula>"CW 3120-R2"</formula>
    </cfRule>
    <cfRule type="cellIs" dxfId="95" priority="260" stopIfTrue="1" operator="equal">
      <formula>"CW 3240-R7"</formula>
    </cfRule>
  </conditionalFormatting>
  <conditionalFormatting sqref="D585:D586">
    <cfRule type="cellIs" dxfId="94" priority="255" stopIfTrue="1" operator="equal">
      <formula>"CW 2130-R11"</formula>
    </cfRule>
    <cfRule type="cellIs" dxfId="93" priority="256" stopIfTrue="1" operator="equal">
      <formula>"CW 3120-R2"</formula>
    </cfRule>
    <cfRule type="cellIs" dxfId="92" priority="257" stopIfTrue="1" operator="equal">
      <formula>"CW 3240-R7"</formula>
    </cfRule>
  </conditionalFormatting>
  <conditionalFormatting sqref="D587:D589">
    <cfRule type="cellIs" dxfId="91" priority="252" stopIfTrue="1" operator="equal">
      <formula>"CW 2130-R11"</formula>
    </cfRule>
    <cfRule type="cellIs" dxfId="90" priority="253" stopIfTrue="1" operator="equal">
      <formula>"CW 3120-R2"</formula>
    </cfRule>
    <cfRule type="cellIs" dxfId="89" priority="254" stopIfTrue="1" operator="equal">
      <formula>"CW 3240-R7"</formula>
    </cfRule>
  </conditionalFormatting>
  <conditionalFormatting sqref="D590">
    <cfRule type="cellIs" dxfId="88" priority="249" stopIfTrue="1" operator="equal">
      <formula>"CW 2130-R11"</formula>
    </cfRule>
    <cfRule type="cellIs" dxfId="87" priority="250" stopIfTrue="1" operator="equal">
      <formula>"CW 3120-R2"</formula>
    </cfRule>
    <cfRule type="cellIs" dxfId="86" priority="251" stopIfTrue="1" operator="equal">
      <formula>"CW 3240-R7"</formula>
    </cfRule>
  </conditionalFormatting>
  <conditionalFormatting sqref="D597:D598">
    <cfRule type="cellIs" dxfId="85" priority="246" stopIfTrue="1" operator="equal">
      <formula>"CW 2130-R11"</formula>
    </cfRule>
    <cfRule type="cellIs" dxfId="84" priority="247" stopIfTrue="1" operator="equal">
      <formula>"CW 3120-R2"</formula>
    </cfRule>
    <cfRule type="cellIs" dxfId="83" priority="248" stopIfTrue="1" operator="equal">
      <formula>"CW 3240-R7"</formula>
    </cfRule>
  </conditionalFormatting>
  <conditionalFormatting sqref="D600">
    <cfRule type="cellIs" dxfId="82" priority="243" stopIfTrue="1" operator="equal">
      <formula>"CW 2130-R11"</formula>
    </cfRule>
    <cfRule type="cellIs" dxfId="81" priority="244" stopIfTrue="1" operator="equal">
      <formula>"CW 3120-R2"</formula>
    </cfRule>
    <cfRule type="cellIs" dxfId="80" priority="245" stopIfTrue="1" operator="equal">
      <formula>"CW 3240-R7"</formula>
    </cfRule>
  </conditionalFormatting>
  <conditionalFormatting sqref="D599">
    <cfRule type="cellIs" dxfId="79" priority="237" stopIfTrue="1" operator="equal">
      <formula>"CW 2130-R11"</formula>
    </cfRule>
    <cfRule type="cellIs" dxfId="78" priority="238" stopIfTrue="1" operator="equal">
      <formula>"CW 3120-R2"</formula>
    </cfRule>
    <cfRule type="cellIs" dxfId="77" priority="239" stopIfTrue="1" operator="equal">
      <formula>"CW 3240-R7"</formula>
    </cfRule>
  </conditionalFormatting>
  <conditionalFormatting sqref="D599">
    <cfRule type="cellIs" dxfId="76" priority="240" stopIfTrue="1" operator="equal">
      <formula>"CW 2130-R11"</formula>
    </cfRule>
    <cfRule type="cellIs" dxfId="75" priority="241" stopIfTrue="1" operator="equal">
      <formula>"CW 3120-R2"</formula>
    </cfRule>
    <cfRule type="cellIs" dxfId="74" priority="242" stopIfTrue="1" operator="equal">
      <formula>"CW 3240-R7"</formula>
    </cfRule>
  </conditionalFormatting>
  <conditionalFormatting sqref="D567">
    <cfRule type="cellIs" dxfId="73" priority="234" stopIfTrue="1" operator="equal">
      <formula>"CW 2130-R11"</formula>
    </cfRule>
    <cfRule type="cellIs" dxfId="72" priority="235" stopIfTrue="1" operator="equal">
      <formula>"CW 3120-R2"</formula>
    </cfRule>
    <cfRule type="cellIs" dxfId="71" priority="236" stopIfTrue="1" operator="equal">
      <formula>"CW 3240-R7"</formula>
    </cfRule>
  </conditionalFormatting>
  <conditionalFormatting sqref="D568">
    <cfRule type="cellIs" dxfId="70" priority="231" stopIfTrue="1" operator="equal">
      <formula>"CW 2130-R11"</formula>
    </cfRule>
    <cfRule type="cellIs" dxfId="69" priority="232" stopIfTrue="1" operator="equal">
      <formula>"CW 3120-R2"</formula>
    </cfRule>
    <cfRule type="cellIs" dxfId="68" priority="233" stopIfTrue="1" operator="equal">
      <formula>"CW 3240-R7"</formula>
    </cfRule>
  </conditionalFormatting>
  <conditionalFormatting sqref="D576">
    <cfRule type="cellIs" dxfId="67" priority="228" stopIfTrue="1" operator="equal">
      <formula>"CW 2130-R11"</formula>
    </cfRule>
    <cfRule type="cellIs" dxfId="66" priority="229" stopIfTrue="1" operator="equal">
      <formula>"CW 3120-R2"</formula>
    </cfRule>
    <cfRule type="cellIs" dxfId="65" priority="230" stopIfTrue="1" operator="equal">
      <formula>"CW 3240-R7"</formula>
    </cfRule>
  </conditionalFormatting>
  <conditionalFormatting sqref="D602">
    <cfRule type="cellIs" dxfId="64" priority="225" stopIfTrue="1" operator="equal">
      <formula>"CW 2130-R11"</formula>
    </cfRule>
    <cfRule type="cellIs" dxfId="63" priority="226" stopIfTrue="1" operator="equal">
      <formula>"CW 3120-R2"</formula>
    </cfRule>
    <cfRule type="cellIs" dxfId="62" priority="227" stopIfTrue="1" operator="equal">
      <formula>"CW 3240-R7"</formula>
    </cfRule>
  </conditionalFormatting>
  <conditionalFormatting sqref="D616">
    <cfRule type="cellIs" dxfId="61" priority="223" stopIfTrue="1" operator="equal">
      <formula>"CW 3120-R2"</formula>
    </cfRule>
    <cfRule type="cellIs" dxfId="60" priority="224" stopIfTrue="1" operator="equal">
      <formula>"CW 3240-R7"</formula>
    </cfRule>
  </conditionalFormatting>
  <conditionalFormatting sqref="D612:D613">
    <cfRule type="cellIs" dxfId="59" priority="214" stopIfTrue="1" operator="equal">
      <formula>"CW 2130-R11"</formula>
    </cfRule>
    <cfRule type="cellIs" dxfId="58" priority="215" stopIfTrue="1" operator="equal">
      <formula>"CW 3120-R2"</formula>
    </cfRule>
    <cfRule type="cellIs" dxfId="57" priority="216" stopIfTrue="1" operator="equal">
      <formula>"CW 3240-R7"</formula>
    </cfRule>
  </conditionalFormatting>
  <conditionalFormatting sqref="D604:D607">
    <cfRule type="cellIs" dxfId="56" priority="221" stopIfTrue="1" operator="equal">
      <formula>"CW 3120-R2"</formula>
    </cfRule>
    <cfRule type="cellIs" dxfId="55" priority="222" stopIfTrue="1" operator="equal">
      <formula>"CW 3240-R7"</formula>
    </cfRule>
  </conditionalFormatting>
  <conditionalFormatting sqref="D608">
    <cfRule type="cellIs" dxfId="54" priority="219" stopIfTrue="1" operator="equal">
      <formula>"CW 3120-R2"</formula>
    </cfRule>
    <cfRule type="cellIs" dxfId="53" priority="220" stopIfTrue="1" operator="equal">
      <formula>"CW 3240-R7"</formula>
    </cfRule>
  </conditionalFormatting>
  <conditionalFormatting sqref="D609">
    <cfRule type="cellIs" dxfId="52" priority="217" stopIfTrue="1" operator="equal">
      <formula>"CW 3120-R2"</formula>
    </cfRule>
    <cfRule type="cellIs" dxfId="51" priority="218" stopIfTrue="1" operator="equal">
      <formula>"CW 3240-R7"</formula>
    </cfRule>
  </conditionalFormatting>
  <conditionalFormatting sqref="D614">
    <cfRule type="cellIs" dxfId="50" priority="212" stopIfTrue="1" operator="equal">
      <formula>"CW 3120-R2"</formula>
    </cfRule>
    <cfRule type="cellIs" dxfId="49" priority="213" stopIfTrue="1" operator="equal">
      <formula>"CW 3240-R7"</formula>
    </cfRule>
  </conditionalFormatting>
  <conditionalFormatting sqref="D615">
    <cfRule type="cellIs" dxfId="48" priority="210" stopIfTrue="1" operator="equal">
      <formula>"CW 3120-R2"</formula>
    </cfRule>
    <cfRule type="cellIs" dxfId="47" priority="211" stopIfTrue="1" operator="equal">
      <formula>"CW 3240-R7"</formula>
    </cfRule>
  </conditionalFormatting>
  <conditionalFormatting sqref="D618">
    <cfRule type="cellIs" dxfId="46" priority="207" stopIfTrue="1" operator="equal">
      <formula>"CW 2130-R11"</formula>
    </cfRule>
    <cfRule type="cellIs" dxfId="45" priority="208" stopIfTrue="1" operator="equal">
      <formula>"CW 3120-R2"</formula>
    </cfRule>
    <cfRule type="cellIs" dxfId="44" priority="209" stopIfTrue="1" operator="equal">
      <formula>"CW 3240-R7"</formula>
    </cfRule>
  </conditionalFormatting>
  <conditionalFormatting sqref="D620:D623">
    <cfRule type="cellIs" dxfId="43" priority="204" stopIfTrue="1" operator="equal">
      <formula>"CW 2130-R11"</formula>
    </cfRule>
    <cfRule type="cellIs" dxfId="42" priority="205" stopIfTrue="1" operator="equal">
      <formula>"CW 3120-R2"</formula>
    </cfRule>
    <cfRule type="cellIs" dxfId="41" priority="206" stopIfTrue="1" operator="equal">
      <formula>"CW 3240-R7"</formula>
    </cfRule>
  </conditionalFormatting>
  <conditionalFormatting sqref="D624:D626">
    <cfRule type="cellIs" dxfId="40" priority="198" stopIfTrue="1" operator="equal">
      <formula>"CW 2130-R11"</formula>
    </cfRule>
    <cfRule type="cellIs" dxfId="39" priority="199" stopIfTrue="1" operator="equal">
      <formula>"CW 3120-R2"</formula>
    </cfRule>
    <cfRule type="cellIs" dxfId="38" priority="200" stopIfTrue="1" operator="equal">
      <formula>"CW 3240-R7"</formula>
    </cfRule>
  </conditionalFormatting>
  <conditionalFormatting sqref="D619">
    <cfRule type="cellIs" dxfId="37" priority="201" stopIfTrue="1" operator="equal">
      <formula>"CW 2130-R11"</formula>
    </cfRule>
    <cfRule type="cellIs" dxfId="36" priority="202" stopIfTrue="1" operator="equal">
      <formula>"CW 3120-R2"</formula>
    </cfRule>
    <cfRule type="cellIs" dxfId="35" priority="203" stopIfTrue="1" operator="equal">
      <formula>"CW 3240-R7"</formula>
    </cfRule>
  </conditionalFormatting>
  <conditionalFormatting sqref="D627">
    <cfRule type="cellIs" dxfId="34" priority="195" stopIfTrue="1" operator="equal">
      <formula>"CW 2130-R11"</formula>
    </cfRule>
    <cfRule type="cellIs" dxfId="33" priority="196" stopIfTrue="1" operator="equal">
      <formula>"CW 3120-R2"</formula>
    </cfRule>
    <cfRule type="cellIs" dxfId="32" priority="197" stopIfTrue="1" operator="equal">
      <formula>"CW 3240-R7"</formula>
    </cfRule>
  </conditionalFormatting>
  <conditionalFormatting sqref="D633:D634">
    <cfRule type="cellIs" dxfId="31" priority="192" stopIfTrue="1" operator="equal">
      <formula>"CW 2130-R11"</formula>
    </cfRule>
    <cfRule type="cellIs" dxfId="30" priority="193" stopIfTrue="1" operator="equal">
      <formula>"CW 3120-R2"</formula>
    </cfRule>
    <cfRule type="cellIs" dxfId="29" priority="194" stopIfTrue="1" operator="equal">
      <formula>"CW 3240-R7"</formula>
    </cfRule>
  </conditionalFormatting>
  <conditionalFormatting sqref="D566">
    <cfRule type="cellIs" dxfId="28" priority="189" stopIfTrue="1" operator="equal">
      <formula>"CW 2130-R11"</formula>
    </cfRule>
    <cfRule type="cellIs" dxfId="27" priority="190" stopIfTrue="1" operator="equal">
      <formula>"CW 3120-R2"</formula>
    </cfRule>
    <cfRule type="cellIs" dxfId="26" priority="191" stopIfTrue="1" operator="equal">
      <formula>"CW 3240-R7"</formula>
    </cfRule>
  </conditionalFormatting>
  <conditionalFormatting sqref="D583">
    <cfRule type="cellIs" dxfId="25" priority="186" stopIfTrue="1" operator="equal">
      <formula>"CW 2130-R11"</formula>
    </cfRule>
    <cfRule type="cellIs" dxfId="24" priority="187" stopIfTrue="1" operator="equal">
      <formula>"CW 3120-R2"</formula>
    </cfRule>
    <cfRule type="cellIs" dxfId="23" priority="188" stopIfTrue="1" operator="equal">
      <formula>"CW 3240-R7"</formula>
    </cfRule>
  </conditionalFormatting>
  <conditionalFormatting sqref="D610:D611">
    <cfRule type="cellIs" dxfId="22" priority="183" stopIfTrue="1" operator="equal">
      <formula>"CW 2130-R11"</formula>
    </cfRule>
    <cfRule type="cellIs" dxfId="21" priority="184" stopIfTrue="1" operator="equal">
      <formula>"CW 3120-R2"</formula>
    </cfRule>
    <cfRule type="cellIs" dxfId="20" priority="185" stopIfTrue="1" operator="equal">
      <formula>"CW 3240-R7"</formula>
    </cfRule>
  </conditionalFormatting>
  <conditionalFormatting sqref="D300:D301">
    <cfRule type="cellIs" dxfId="19" priority="21" stopIfTrue="1" operator="equal">
      <formula>"CW 2130-R11"</formula>
    </cfRule>
    <cfRule type="cellIs" dxfId="18" priority="22" stopIfTrue="1" operator="equal">
      <formula>"CW 3120-R2"</formula>
    </cfRule>
    <cfRule type="cellIs" dxfId="17" priority="23" stopIfTrue="1" operator="equal">
      <formula>"CW 3240-R7"</formula>
    </cfRule>
  </conditionalFormatting>
  <conditionalFormatting sqref="D215:D216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332:D333">
    <cfRule type="cellIs" dxfId="14" priority="14" stopIfTrue="1" operator="equal">
      <formula>"CW 3120-R2"</formula>
    </cfRule>
    <cfRule type="cellIs" dxfId="13" priority="15" stopIfTrue="1" operator="equal">
      <formula>"CW 3240-R7"</formula>
    </cfRule>
  </conditionalFormatting>
  <conditionalFormatting sqref="D512:D513">
    <cfRule type="cellIs" dxfId="12" priority="12" stopIfTrue="1" operator="equal">
      <formula>"CW 3120-R2"</formula>
    </cfRule>
    <cfRule type="cellIs" dxfId="11" priority="13" stopIfTrue="1" operator="equal">
      <formula>"CW 3240-R7"</formula>
    </cfRule>
  </conditionalFormatting>
  <conditionalFormatting sqref="D423">
    <cfRule type="cellIs" dxfId="10" priority="10" stopIfTrue="1" operator="equal">
      <formula>"CW 3120-R2"</formula>
    </cfRule>
    <cfRule type="cellIs" dxfId="9" priority="11" stopIfTrue="1" operator="equal">
      <formula>"CW 3240-R7"</formula>
    </cfRule>
  </conditionalFormatting>
  <conditionalFormatting sqref="D409">
    <cfRule type="cellIs" dxfId="8" priority="5" stopIfTrue="1" operator="equal">
      <formula>"CW 2130-R11"</formula>
    </cfRule>
    <cfRule type="cellIs" dxfId="7" priority="6" stopIfTrue="1" operator="equal">
      <formula>"CW 3120-R2"</formula>
    </cfRule>
    <cfRule type="cellIs" dxfId="6" priority="7" stopIfTrue="1" operator="equal">
      <formula>"CW 3240-R7"</formula>
    </cfRule>
  </conditionalFormatting>
  <conditionalFormatting sqref="D408">
    <cfRule type="cellIs" dxfId="5" priority="8" stopIfTrue="1" operator="equal">
      <formula>"CW 3120-R2"</formula>
    </cfRule>
    <cfRule type="cellIs" dxfId="4" priority="9" stopIfTrue="1" operator="equal">
      <formula>"CW 3240-R7"</formula>
    </cfRule>
  </conditionalFormatting>
  <conditionalFormatting sqref="D414 D416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415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741" yWindow="358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37" xr:uid="{00000000-0002-0000-0100-000000000000}">
      <formula1>IF(AND(G637&gt;=0.01,G637&lt;=G648*0.05),ROUND(G637,2),0.01)</formula1>
    </dataValidation>
    <dataValidation type="custom" allowBlank="1" showInputMessage="1" showErrorMessage="1" error="If you can enter a Unit  Price in this cell, pLease contact the Contract Administrator immediately!" sqref="G10 G17 G12 G20 G33:G34 G24 G29 G31 G22 G41 G48 G45:G46 G50 G56 G62 G69 G78 G59 G84 G88 G90 G92 G94 G96:G97 G103 G105 G107 G118 G115:G116 G120 G129 G135 G132 G140 G150 G159 G163 G168 G170 G173:G174 G181 G183 G185 G195 G192:G193 G197 G207 G205 G210 G213 G222 G232 G245 G252 G247 G256 G258 G260 G264 G266 G268:G269 G275 G278 G282 G291 G288:G289 G293 G298 G302:G303 G310 G314 G312 G320 G322 G325 G327 G329:G330 G316:G317 G339 G347 G357 G361 G363 G368 G370 G372 G374:G375 G381 G383 G386 G396 G393:G394 G398 G412 G410 G418 G421 G429 G439 G449 G453 G458 G460 G462 G465 G467 G469:G470 G477 G479 G482 G492 G489:G490 G495 G505 G503 G507 G518 G528 G538 G541 G544 G546 G629 G555 G562 G558 G560 G564 G569:G570 G580 G619 G585 G595 G592:G593 G597 G606 G604 G582 G614 G609 G215 G332 G512 G408 G414:G415" xr:uid="{FB49851A-637C-4852-BFD9-379FC099B2AE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8 G16 G11 G13:G14 G32 G25:G28 G30 G21 G23 G35:G40 G43:G44 G47 G49 G51:G54 G79:G80 G63:G64 G66 G68 G70:G76 G57:G58 G60:G61 G85:G86 G93 G89 G95 G91 G98:G102 G104 G106 G109:G114 G117 G119 G121:G123 G154:G155 G136:G137 G130:G131 G133:G134 G139 G141:G148 G151:G152 G125 G127 G198:G200 G160:G161 G164:G167 G169 G171:G172 G175:G180 G182 G184 G187:G191 G194 G196 G202:G203 G206 G208:G209 G211:G212 G565:G568 G219 G221 G223:G230 G233:G234 G236:G238 G242:G244 G251 G246 G253:G254 G248:G249 G257 G265 G290 G292 G276:G277 G279:G281 G259 G261:G263 G267 G270:G274 G284:G287 G294:G296 G299:G301 G304:G305 G307:G308 G315 G313 G326 G328 G311 G321 G318:G319 G323:G324 G216:G217 G336 G338 G340:G345 G348:G349 G351:G353 G358:G359 G369 G395 G397 G373 G382 G388:G392 G399:G402 G362 G364:G367 G371 G376:G380 G384:G385 G404 G406 G411 G419:G420 G409 G513 G426 G428 G430:G437 G440:G441 G443:G445 G450:G451 G461 G454:G457 G459 G463:G464 G491 G466 G468 G478 G484:G488 G493:G494 G471:G476 G480:G481 G496:G498 G501 G504 G333:G334 G506 G515 G517 G519:G526 G529:G530 G532:G534 G539:G540 G542 G630:G631 G545 G547:G554 G556:G557 G559 G571:G573 G594 G596 G563 G598:G600 G633:G634 G581 G587:G591 G561 G583:G584 G575:G579 G602 G605 G607:G608 G610:G613 G615:G616 G618 G620:G627 G214 G331 G508:G511 G422:G424 G413 G416:G417" xr:uid="{027AFB98-CECE-46B4-B336-E8264F2662DC}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7 G220 G337 G427 G516" xr:uid="{30FABC07-E38D-4BD0-A5D9-4DBBA3193C42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7-2021 
&amp;R&amp;10Bid Submission
&amp;P of &amp;N</oddHeader>
    <oddFooter xml:space="preserve">&amp;R                    </oddFooter>
  </headerFooter>
  <rowBreaks count="17" manualBreakCount="17">
    <brk id="32" min="1" max="7" man="1"/>
    <brk id="58" min="1" max="7" man="1"/>
    <brk id="81" max="7" man="1"/>
    <brk id="106" min="1" max="7" man="1"/>
    <brk id="131" min="1" max="7" man="1"/>
    <brk id="156" max="7" man="1"/>
    <brk id="209" min="1" max="7" man="1"/>
    <brk id="234" min="1" max="7" man="1"/>
    <brk id="239" max="16383" man="1"/>
    <brk id="354" min="1" max="7" man="1"/>
    <brk id="446" min="1" max="7" man="1"/>
    <brk id="501" min="1" max="7" man="1"/>
    <brk id="526" min="1" max="7" man="1"/>
    <brk id="535" min="1" max="7" man="1"/>
    <brk id="618" min="1" max="7" man="1"/>
    <brk id="635" max="16383" man="1"/>
    <brk id="63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7-2021</vt:lpstr>
      <vt:lpstr>'7-2021'!Print_Area</vt:lpstr>
      <vt:lpstr>'7-2021'!Print_Titles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Mar. 1, 2021
File Size 79.5KB</dc:description>
  <cp:lastModifiedBy>Windows User</cp:lastModifiedBy>
  <cp:lastPrinted>2021-02-08T17:17:23Z</cp:lastPrinted>
  <dcterms:created xsi:type="dcterms:W3CDTF">1999-03-31T15:44:33Z</dcterms:created>
  <dcterms:modified xsi:type="dcterms:W3CDTF">2021-03-01T22:37:56Z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